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5" yWindow="420" windowWidth="7620" windowHeight="4950" tabRatio="877" activeTab="9"/>
  </bookViews>
  <sheets>
    <sheet name="Table of Contents"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s>
  <externalReferences>
    <externalReference r:id="rId24"/>
    <externalReference r:id="rId25"/>
    <externalReference r:id="rId26"/>
    <externalReference r:id="rId27"/>
    <externalReference r:id="rId28"/>
  </externalReferences>
  <definedNames/>
  <calcPr fullCalcOnLoad="1"/>
</workbook>
</file>

<file path=xl/sharedStrings.xml><?xml version="1.0" encoding="utf-8"?>
<sst xmlns="http://schemas.openxmlformats.org/spreadsheetml/2006/main" count="1805" uniqueCount="682">
  <si>
    <t>1 Markit provides independent composite spread levels which are calculated from dealer contributions and are subject to multiple cleaning algorithms. These levels are equivalent to the ‘discount margin’ which is defined as the effective spread to maturity of a floating rate security after discounting the yield value of a price other than par over the life of a security.</t>
  </si>
  <si>
    <t>2 US CMBS spreads are quoted for Fixed Rate bonds as the spread to the yield on US Treasury Bonds with the same average life as the CMBS bond.</t>
  </si>
  <si>
    <t>Note: French 3-5 Yr BBB RMBS data are not available.</t>
  </si>
  <si>
    <t>Source: Deutsche Bank Securitization Research</t>
  </si>
  <si>
    <t>2 Spread data is calculated over LIBOR.</t>
  </si>
  <si>
    <t>2 Auto ABS spreads are based on a swaps curve which effectively identifies the relationship between swap rates for Auto ABS products at varying maturities.</t>
  </si>
  <si>
    <t>1 Spanish AAA RMBS provided: IM Pastor 3, Fondo de Titulizacion Hipotecaria, Class A, Series 3.</t>
  </si>
  <si>
    <t>ISIN# ES0347862007. Euro-denominated.</t>
  </si>
  <si>
    <t>2 Dutch AAA RMBS provided: Saecure 5 B.V., Class A, Series 1. ISIN# XS0217032738. Euro-denominated.</t>
  </si>
  <si>
    <t>3 Italian AAA RMBS provided: Vela Home S.r.l. 3, Class A, Series 3. ISIN# IT0003933998. Euro-denominated.</t>
  </si>
  <si>
    <t>4 German AAA RMBS provided: Hallam Finance plc, Class A, Series 1. ISIN# XS0206470865. Euro-denominated.</t>
  </si>
  <si>
    <t>5 French AAA RMBS provided: FCC Loggias Compartment 2003, Class A, Series 1. ISIN# FR0010029231.</t>
  </si>
  <si>
    <t>Euro-denominated.</t>
  </si>
  <si>
    <t>1 Spanish BBB RMBS provided: Bancaja 6, Fondo de Titulización de Activos, Class C, Series 1. ISIN# ES0312885033. Euro-denominated.</t>
  </si>
  <si>
    <t>2 Dutch BBB RMBS provided: Dutch Mortgage Portfolio Loans IV B.V, Class C, Series 1. ISIN# XS0194097670. Euro-denominated.</t>
  </si>
  <si>
    <t>3 Italian BBB RMBS provided: IntesaBci Sec. 2 S.r.l., Class C, Series 1. ISIN# IT0003428635. Euro-denominated.</t>
  </si>
  <si>
    <t>Note: French and German 3-5 Yr BBB RMBS data are not available.</t>
  </si>
  <si>
    <t>1 UK AAA prime RMBS provided: Permanent Financing (No.9) PLC, Class 4A, Series 9. ISIN# XS0248264060. Euro-denominated.</t>
  </si>
  <si>
    <t>2 UK AAA subprime RMBS provided: First Flexible No. 4 Plc, Class A, Series 1. ISIN# XS0132692384.</t>
  </si>
  <si>
    <t>Pound sterling denominated.</t>
  </si>
  <si>
    <t>1 UK BBB prime RMBS provided: Permanent Financing (No.5) PLC, Class C, Series 5. ISIN# XS0197070831. Pound sterling denominated.</t>
  </si>
  <si>
    <t>Less than 0.1 Billion</t>
  </si>
  <si>
    <t xml:space="preserve">                                                 </t>
  </si>
  <si>
    <t>1.1. European Historical Issuance</t>
  </si>
  <si>
    <t>1.1 European Historical Issuance</t>
  </si>
  <si>
    <t>1.2. US Historical Issuance</t>
  </si>
  <si>
    <t>1.2 US Historical Issuance</t>
  </si>
  <si>
    <t>European Securitisation Forum</t>
  </si>
  <si>
    <t>Securitisation Data Report</t>
  </si>
  <si>
    <t>Page &amp; Tab Number</t>
  </si>
  <si>
    <t>1.3. European Issuance by Collateral</t>
  </si>
  <si>
    <r>
      <t>1.4. US Issuance by Collateral</t>
    </r>
    <r>
      <rPr>
        <b/>
        <i/>
        <vertAlign val="superscript"/>
        <sz val="10"/>
        <rFont val="Arial"/>
        <family val="2"/>
      </rPr>
      <t>7,8</t>
    </r>
  </si>
  <si>
    <t>1.5. Issuance by Country of Collateral</t>
  </si>
  <si>
    <t xml:space="preserve">Issuance </t>
  </si>
  <si>
    <t>1.6.  Issuance by Collateral and Country</t>
  </si>
  <si>
    <r>
      <t>1.7. European Issuance</t>
    </r>
    <r>
      <rPr>
        <b/>
        <i/>
        <vertAlign val="superscript"/>
        <sz val="10"/>
        <rFont val="Arial"/>
        <family val="2"/>
      </rPr>
      <t>3</t>
    </r>
    <r>
      <rPr>
        <b/>
        <i/>
        <sz val="10"/>
        <rFont val="Arial"/>
        <family val="2"/>
      </rPr>
      <t xml:space="preserve"> by Rating</t>
    </r>
  </si>
  <si>
    <r>
      <t>1.8. U.S. Issuance by Rating</t>
    </r>
    <r>
      <rPr>
        <b/>
        <i/>
        <vertAlign val="superscript"/>
        <sz val="10"/>
        <rFont val="Arial"/>
        <family val="2"/>
      </rPr>
      <t>4</t>
    </r>
  </si>
  <si>
    <r>
      <t>1.9. Securitisation Issuance</t>
    </r>
    <r>
      <rPr>
        <b/>
        <vertAlign val="superscript"/>
        <sz val="10"/>
        <rFont val="Arial"/>
        <family val="2"/>
      </rPr>
      <t>1</t>
    </r>
    <r>
      <rPr>
        <b/>
        <sz val="10"/>
        <rFont val="Arial"/>
        <family val="2"/>
      </rPr>
      <t xml:space="preserve"> by Deal Size: </t>
    </r>
  </si>
  <si>
    <t xml:space="preserve">2.1. European Outstandings by Collateral </t>
  </si>
  <si>
    <t xml:space="preserve">2.2. US Outstandings by Collateral </t>
  </si>
  <si>
    <t>2.3. Outstanding by Country of Collateral</t>
  </si>
  <si>
    <r>
      <t>2.4. European Outstandings by Moody's Rating</t>
    </r>
    <r>
      <rPr>
        <b/>
        <i/>
        <vertAlign val="superscript"/>
        <sz val="10"/>
        <rFont val="Arial"/>
        <family val="2"/>
      </rPr>
      <t>2</t>
    </r>
  </si>
  <si>
    <r>
      <t xml:space="preserve">2.5. U.S. Outstanding by Moody's Rating </t>
    </r>
    <r>
      <rPr>
        <b/>
        <vertAlign val="superscript"/>
        <sz val="10"/>
        <rFont val="Arial"/>
        <family val="2"/>
      </rPr>
      <t>2</t>
    </r>
  </si>
  <si>
    <t xml:space="preserve">2.6. Outstandings by Collateral and Country </t>
  </si>
  <si>
    <r>
      <t>3.1. Fitch Ratings</t>
    </r>
    <r>
      <rPr>
        <b/>
        <u val="single"/>
        <vertAlign val="superscript"/>
        <sz val="10"/>
        <rFont val="Arial"/>
        <family val="2"/>
      </rPr>
      <t>3</t>
    </r>
  </si>
  <si>
    <t>3.2. Moody's Investor Services</t>
  </si>
  <si>
    <t>3.3. Standard &amp; Poor's</t>
  </si>
  <si>
    <t>3.4. Fitch Ratings-Europe</t>
  </si>
  <si>
    <t>3.5. Moody's Investor Services-Europe</t>
  </si>
  <si>
    <t>3.6. Standard &amp; Poor's-Europe</t>
  </si>
  <si>
    <t>3.7. Fitch Ratings-US</t>
  </si>
  <si>
    <t>3.8. Moody's Investor Services-US</t>
  </si>
  <si>
    <t>3.9. Standard &amp; Poor's-US</t>
  </si>
  <si>
    <r>
      <t>4.1. European 3-5 Yr AAA CMBS Credit Spreads</t>
    </r>
    <r>
      <rPr>
        <vertAlign val="superscript"/>
        <sz val="10"/>
        <rFont val="Arial"/>
        <family val="2"/>
      </rPr>
      <t>1</t>
    </r>
  </si>
  <si>
    <r>
      <t>4.2. European 3-5 Yr BBB CMBS Credit Spreads</t>
    </r>
    <r>
      <rPr>
        <vertAlign val="superscript"/>
        <sz val="10"/>
        <rFont val="Arial"/>
        <family val="2"/>
      </rPr>
      <t>1</t>
    </r>
  </si>
  <si>
    <r>
      <t>4.3. US 3 &amp; 5 Yr AAA CMBS Credit Spreads</t>
    </r>
    <r>
      <rPr>
        <vertAlign val="superscript"/>
        <sz val="10"/>
        <rFont val="Arial"/>
        <family val="2"/>
      </rPr>
      <t>2</t>
    </r>
  </si>
  <si>
    <r>
      <t>4.4. US 3 &amp; 5 Yr BBB CMBS Credit Spreads</t>
    </r>
    <r>
      <rPr>
        <vertAlign val="superscript"/>
        <sz val="10"/>
        <rFont val="Arial"/>
        <family val="2"/>
      </rPr>
      <t>2</t>
    </r>
  </si>
  <si>
    <r>
      <t>5.1. European 3-5 Yr AAA RMBS Credit Spreads</t>
    </r>
    <r>
      <rPr>
        <vertAlign val="superscript"/>
        <sz val="10"/>
        <rFont val="Arial"/>
        <family val="2"/>
      </rPr>
      <t>1</t>
    </r>
  </si>
  <si>
    <r>
      <t>5.2. European 3-5 Yr BBB RMBS Credit Spreads</t>
    </r>
    <r>
      <rPr>
        <vertAlign val="superscript"/>
        <sz val="10"/>
        <rFont val="Arial"/>
        <family val="2"/>
      </rPr>
      <t>1</t>
    </r>
  </si>
  <si>
    <r>
      <t>5.3. UK 3-5 Yr AAA RMBS Credit Spreads</t>
    </r>
    <r>
      <rPr>
        <vertAlign val="superscript"/>
        <sz val="10"/>
        <rFont val="Arial"/>
        <family val="2"/>
      </rPr>
      <t>1</t>
    </r>
  </si>
  <si>
    <r>
      <t>5.4. UK 3-5 Yr BBB RMBS Credit Spreads</t>
    </r>
    <r>
      <rPr>
        <vertAlign val="superscript"/>
        <sz val="10"/>
        <rFont val="Arial"/>
        <family val="2"/>
      </rPr>
      <t>1</t>
    </r>
  </si>
  <si>
    <r>
      <t>5.5. US 3 Yr AAA Subprime RMBS Credit Spreads</t>
    </r>
    <r>
      <rPr>
        <vertAlign val="superscript"/>
        <sz val="10"/>
        <rFont val="Arial"/>
        <family val="2"/>
      </rPr>
      <t>2</t>
    </r>
  </si>
  <si>
    <r>
      <t>6.1. European 1-4 Yr AAA ABS Credit Spreads</t>
    </r>
    <r>
      <rPr>
        <vertAlign val="superscript"/>
        <sz val="10"/>
        <rFont val="Arial"/>
        <family val="2"/>
      </rPr>
      <t>1</t>
    </r>
  </si>
  <si>
    <r>
      <t>6.2. European 1-4 Yr BBB ABS Credit Spreads</t>
    </r>
    <r>
      <rPr>
        <vertAlign val="superscript"/>
        <sz val="10"/>
        <rFont val="Arial"/>
        <family val="2"/>
      </rPr>
      <t>1</t>
    </r>
  </si>
  <si>
    <r>
      <t>6.3. US 3-Yr AAA Auto Credit Spreads</t>
    </r>
    <r>
      <rPr>
        <vertAlign val="superscript"/>
        <sz val="10"/>
        <rFont val="Arial"/>
        <family val="2"/>
      </rPr>
      <t>2</t>
    </r>
  </si>
  <si>
    <r>
      <t>6.4. US 3-Yr BBB Auto Credit Spreads</t>
    </r>
    <r>
      <rPr>
        <vertAlign val="superscript"/>
        <sz val="10"/>
        <rFont val="Arial"/>
        <family val="2"/>
      </rPr>
      <t>2</t>
    </r>
  </si>
  <si>
    <r>
      <t>7.1. European 3-5 Yr AAA RMBS Credit Prices</t>
    </r>
    <r>
      <rPr>
        <vertAlign val="superscript"/>
        <sz val="10"/>
        <rFont val="Arial"/>
        <family val="2"/>
      </rPr>
      <t>1</t>
    </r>
  </si>
  <si>
    <r>
      <t>7.2. European 3-5 Yr BBB RMBS Credit Prices</t>
    </r>
    <r>
      <rPr>
        <vertAlign val="superscript"/>
        <sz val="10"/>
        <rFont val="Arial"/>
        <family val="2"/>
      </rPr>
      <t>1</t>
    </r>
  </si>
  <si>
    <r>
      <t>7.3. UK 3-5 Yr AAA RMBS Credit Prices</t>
    </r>
    <r>
      <rPr>
        <vertAlign val="superscript"/>
        <sz val="10"/>
        <rFont val="Arial"/>
        <family val="2"/>
      </rPr>
      <t>1</t>
    </r>
  </si>
  <si>
    <r>
      <t>7.4. UK 3-5 Yr BBB RMBS Credit Prices</t>
    </r>
    <r>
      <rPr>
        <vertAlign val="superscript"/>
        <sz val="10"/>
        <rFont val="Arial"/>
        <family val="2"/>
      </rPr>
      <t>1</t>
    </r>
  </si>
  <si>
    <r>
      <t>8.1 Pan-European 3 Yr AAA CMBS Credit Prices</t>
    </r>
    <r>
      <rPr>
        <vertAlign val="superscript"/>
        <sz val="10"/>
        <rFont val="Arial"/>
        <family val="2"/>
      </rPr>
      <t>1</t>
    </r>
  </si>
  <si>
    <r>
      <t>8.2. Pan-European 3 Yr BBB CMBS Credit Prices</t>
    </r>
    <r>
      <rPr>
        <vertAlign val="superscript"/>
        <sz val="10"/>
        <rFont val="Arial"/>
        <family val="2"/>
      </rPr>
      <t>1</t>
    </r>
  </si>
  <si>
    <r>
      <t>8.3. Pan-European 1-4 Yr AAA ABS Credit Prices</t>
    </r>
    <r>
      <rPr>
        <vertAlign val="superscript"/>
        <sz val="10"/>
        <rFont val="Arial"/>
        <family val="2"/>
      </rPr>
      <t>1</t>
    </r>
  </si>
  <si>
    <r>
      <t>8.4. Pan-European 1-4 Yr BBB ABS Credit Prices</t>
    </r>
    <r>
      <rPr>
        <vertAlign val="superscript"/>
        <sz val="10"/>
        <rFont val="Arial"/>
        <family val="2"/>
      </rPr>
      <t>1</t>
    </r>
  </si>
  <si>
    <t>10.1 Term Primary Distribution by Investor Type1</t>
  </si>
  <si>
    <t>10.2 Term Primary Distribution by Investor Location</t>
  </si>
  <si>
    <t>11.3. European ABCP Issuance by Programme Type</t>
  </si>
  <si>
    <r>
      <t>11.4. US ABCP Issuance by Programme Type</t>
    </r>
    <r>
      <rPr>
        <b/>
        <vertAlign val="superscript"/>
        <sz val="10"/>
        <rFont val="Arial"/>
        <family val="2"/>
      </rPr>
      <t>4</t>
    </r>
  </si>
  <si>
    <r>
      <t>11.5. ABCP Outstanding by Nationality of Issuer</t>
    </r>
    <r>
      <rPr>
        <b/>
        <vertAlign val="superscript"/>
        <sz val="10"/>
        <rFont val="Arial"/>
        <family val="2"/>
      </rPr>
      <t>5</t>
    </r>
  </si>
  <si>
    <r>
      <t>11.6. European ABCP Outstanding by Programme Type</t>
    </r>
    <r>
      <rPr>
        <b/>
        <vertAlign val="superscript"/>
        <sz val="10"/>
        <rFont val="Arial"/>
        <family val="2"/>
      </rPr>
      <t>2</t>
    </r>
  </si>
  <si>
    <r>
      <t>11.7. US ABCP Outstanding by Programme Type</t>
    </r>
    <r>
      <rPr>
        <b/>
        <vertAlign val="superscript"/>
        <sz val="10"/>
        <rFont val="Arial"/>
        <family val="2"/>
      </rPr>
      <t>4</t>
    </r>
  </si>
  <si>
    <r>
      <t>11.8. ABCP Outstanding Assets by Country</t>
    </r>
    <r>
      <rPr>
        <b/>
        <vertAlign val="superscript"/>
        <sz val="10"/>
        <rFont val="Arial"/>
        <family val="2"/>
      </rPr>
      <t>1</t>
    </r>
  </si>
  <si>
    <r>
      <t>11.11. ABECP Primary Distribution by Investor Type</t>
    </r>
    <r>
      <rPr>
        <b/>
        <vertAlign val="superscript"/>
        <sz val="10"/>
        <rFont val="Arial"/>
        <family val="2"/>
      </rPr>
      <t>1</t>
    </r>
  </si>
  <si>
    <r>
      <t>11.12 ABECP Primary Distribution by Investor Location</t>
    </r>
    <r>
      <rPr>
        <vertAlign val="superscript"/>
        <sz val="10"/>
        <rFont val="Arial"/>
        <family val="2"/>
      </rPr>
      <t>1</t>
    </r>
  </si>
  <si>
    <r>
      <t>12.1. Global Securitisation Issuance</t>
    </r>
    <r>
      <rPr>
        <b/>
        <vertAlign val="superscript"/>
        <sz val="10"/>
        <rFont val="Arial"/>
        <family val="2"/>
      </rPr>
      <t>2</t>
    </r>
  </si>
  <si>
    <r>
      <t>12.2. Global Corporate Bond Issuance</t>
    </r>
    <r>
      <rPr>
        <b/>
        <vertAlign val="superscript"/>
        <sz val="10"/>
        <rFont val="Arial"/>
        <family val="2"/>
      </rPr>
      <t>3</t>
    </r>
  </si>
  <si>
    <r>
      <t>12.3. Global Government Bond Issuance</t>
    </r>
    <r>
      <rPr>
        <b/>
        <vertAlign val="superscript"/>
        <sz val="10"/>
        <rFont val="Arial"/>
        <family val="2"/>
      </rPr>
      <t>2</t>
    </r>
  </si>
  <si>
    <t>1. Issuance</t>
  </si>
  <si>
    <t>1.4. US Issuance by Collateral</t>
  </si>
  <si>
    <t>1.6. Issuance by Collateral and Country</t>
  </si>
  <si>
    <t>1.7. European Issuance by Rating</t>
  </si>
  <si>
    <t>1.8. US Issuance by Rating</t>
  </si>
  <si>
    <t>1.9. Securitisation Issuance by Deal Size</t>
  </si>
  <si>
    <t>2. Balances Outstanding</t>
  </si>
  <si>
    <t>2.1. European Outstandings by Collateral</t>
  </si>
  <si>
    <t>2.2. US Outstandings by Collateral</t>
  </si>
  <si>
    <t>2.3. Outstandings by Country of Collateral</t>
  </si>
  <si>
    <t>2.4. European Outstandings by Moody’s Rating</t>
  </si>
  <si>
    <t>2.5. US Outstandings by Moody’s Rating</t>
  </si>
  <si>
    <t>2.6. Outstandings by Collateral and Country</t>
  </si>
  <si>
    <t>3. Credit Quality - Rating Changes</t>
  </si>
  <si>
    <t>Upgrades/Downgrades by Country</t>
  </si>
  <si>
    <t>3.1. Fitch Ratings</t>
  </si>
  <si>
    <t>3.2. Moody’s Investors Service</t>
  </si>
  <si>
    <t>3.3. Standard &amp; Poor’s</t>
  </si>
  <si>
    <t>Upgrades/Downgrades by Collateral</t>
  </si>
  <si>
    <t>3.4. Fitch Ratings – Europe</t>
  </si>
  <si>
    <t>3.5. Moody’s Investors Service – Europe</t>
  </si>
  <si>
    <t>3.6. Standard &amp; Poor’s – Europe</t>
  </si>
  <si>
    <t>3.7. Fitch Ratings – US</t>
  </si>
  <si>
    <t>3.8. Moody’s Investors Service – US</t>
  </si>
  <si>
    <t>3.9. Standard &amp; Poor’s – US</t>
  </si>
  <si>
    <t>4. CMBS Credit Spreads</t>
  </si>
  <si>
    <t>4.1. European 3-5 Yr AAA CMBS Credit Spreads</t>
  </si>
  <si>
    <t>4.2. European 3-5 Yr BBB CMBS Credit Spreads</t>
  </si>
  <si>
    <t>4.3. US 3 &amp; 5 Yr AAA CMBS Credit Spreads</t>
  </si>
  <si>
    <t>4.4. US 3 &amp; 5 Yr BBB CMBS Credit Spreads</t>
  </si>
  <si>
    <t>5. RMBS Credit Spreads</t>
  </si>
  <si>
    <t>5.1. European 3-5 Yr AAA RMBS Credit Spreads</t>
  </si>
  <si>
    <t>5.2. European 3-5 Yr BBB RMBS Credit Spreads</t>
  </si>
  <si>
    <t>5.3. UK 3-5 Yr AAA RMBS Credit Spreads</t>
  </si>
  <si>
    <t>5.4. UK 3-5 Yr BBB RMBS Credit Spreads</t>
  </si>
  <si>
    <t>5.5. US 3 Yr AAA Subprime RMBS Spreads</t>
  </si>
  <si>
    <t>6. ABS Credit Spreads</t>
  </si>
  <si>
    <t>6.1. European 1-4 Yr AAA ABS Credit Spreads</t>
  </si>
  <si>
    <t>6.2. European 1-4 Yr BBB ABS Credit Spreads</t>
  </si>
  <si>
    <t>6.3. US 3-Yr AAA Auto Credit Spreads</t>
  </si>
  <si>
    <t>6.4. US 3-Yr BBB Auto Credit Spreads</t>
  </si>
  <si>
    <t>7. RMBS Credit Prices</t>
  </si>
  <si>
    <t>7.1. European 3-5 Yr AAA RMBS Credit Prices</t>
  </si>
  <si>
    <t>7.2. European 3-5 Yr BBB RMBS Credit Prices</t>
  </si>
  <si>
    <t>7.3. UK 3-5 Yr AAA RMBS Credit Prices</t>
  </si>
  <si>
    <t>7.4. UK 3-5 Yr BBB RMBS Credit Prices</t>
  </si>
  <si>
    <t>8. CMBS and ABS Credit Prices</t>
  </si>
  <si>
    <t>8.1 Pan-European 3-5 Yr AAA CMBS Credit Prices</t>
  </si>
  <si>
    <t>8.2. Pan-European 3-5 Yr BBB CMBS Credit Prices</t>
  </si>
  <si>
    <t>8.3. Pan-European 1-4 Yr AAA ABS Credit Prices</t>
  </si>
  <si>
    <t>8.4. Pan-European 1-4 Yr BBB ABS Credit Prices</t>
  </si>
  <si>
    <t>9. Indices Data</t>
  </si>
  <si>
    <t>9.1. Lehman Securitised Index Option</t>
  </si>
  <si>
    <t>Adjusted Spreads</t>
  </si>
  <si>
    <t>9.2. Markit ABX.HE and CMBX Spreads</t>
  </si>
  <si>
    <t>10. European Term Primary Distribution</t>
  </si>
  <si>
    <t>10.1 Term Primary Distribution by Investor Type</t>
  </si>
  <si>
    <t>11. Asset-Backed Commercial Paper</t>
  </si>
  <si>
    <t>11.1. ABECP Historical Issuance</t>
  </si>
  <si>
    <t>11.2. ABECP Issuance by Nationality of Issuer</t>
  </si>
  <si>
    <t>11.3. ABECP Issuance by Programme Type</t>
  </si>
  <si>
    <t>11.4. US ABCP Issuance by Programme Type</t>
  </si>
  <si>
    <t>11.5. ABCP Outstanding by Nationality of Issuer</t>
  </si>
  <si>
    <t>11.6. ABECP Outstanding by Progamme Type</t>
  </si>
  <si>
    <t>11.7. US ABCP Outstanding by Programme Type</t>
  </si>
  <si>
    <t>11.8. ABCP Outstanding Assets by Country</t>
  </si>
  <si>
    <t>11.9. Euro A-1+/A-1/P-1 ABCP to Euribor Spread</t>
  </si>
  <si>
    <t>11.10. US AA ABCP to AA Non-financial CP Spread</t>
  </si>
  <si>
    <t>11.11. ABECP Primary Distribution by Investor Type</t>
  </si>
  <si>
    <t>11.12 ABECP Primary Distribution by Investor Location</t>
  </si>
  <si>
    <t>12. Global Comparative Data</t>
  </si>
  <si>
    <t>12.1. Global Securitisation Issuance</t>
  </si>
  <si>
    <t>12.2. Global Corporate Bond Issuance</t>
  </si>
  <si>
    <t>12.3. Global Government Bond Issuance</t>
  </si>
  <si>
    <t>92/80</t>
  </si>
  <si>
    <t>200/6</t>
  </si>
  <si>
    <t>122/44</t>
  </si>
  <si>
    <t>11.1. European ABCP Historical Issuance</t>
  </si>
  <si>
    <r>
      <t>11.2. European ABCP Issuance by Nationality of Issuer</t>
    </r>
    <r>
      <rPr>
        <b/>
        <i/>
        <vertAlign val="superscript"/>
        <sz val="10"/>
        <rFont val="Arial"/>
        <family val="2"/>
      </rPr>
      <t>3</t>
    </r>
  </si>
  <si>
    <t>2 UK BBB subprime RMBS provided: Leek Finance Number Fifteen Plc, Class Cc, Series 1. ISIN# XS0216901552. Euro-denominated.</t>
  </si>
  <si>
    <t>1 Markit prices: Independent composite price levels are calculated from dealer contributions which have been subjected to multiple cleaning algorithms for one sample bond per sector and ratings category where possible. According to the rules we have agreed on previously, the security we have chosen receives the greatest number of contributions for a bond matching the criteria and must receive at least 3 individual contributions. We have included data from start of 2007 to present.</t>
  </si>
  <si>
    <t>1 This figure includes ABCP rated A-1+ and A-1 by Standard &amp; Poor’s and P-1 at Moody’s Investors Service. Lehman creates a composite spread for all such ABCP that it tracks, and estimates this amount of CP to represent the majority of current ABCP outstanding.</t>
  </si>
  <si>
    <t>Pan-European AAA CMBS provided: Opera Finance (Lakeside) Plc, Class A, Series 1. ISIN# XS0198555202.</t>
  </si>
  <si>
    <t>Pound sterling-denominated.</t>
  </si>
  <si>
    <t>Pan-European BBB CMBS provided: German Residential Asset Note Distributor Plc, Class D, Series 1. ISIN# XS0260143101. Euro-denominated.</t>
  </si>
  <si>
    <t>1 Pan-European AAA Auto ABS provided: Driver Two GmbH, Class A, Series 1. ISIN# XS0228171673.</t>
  </si>
  <si>
    <t>2 Pan-European AAA Credit Card ABS provided: Chester Asset Receivables Dealings 2003-C PLC,</t>
  </si>
  <si>
    <t>Class A, Series UK2003-C. ISIN# XS0178090162. Euro-denominated.</t>
  </si>
  <si>
    <t>1 Pan-European BBB Credit Card ABS provided: Chester Asset Receivables Dealings 2002-A Plc (CARDS No. 02-A), Class C, Series UK2002-A. ISIN# XS0148915282. Euro-denominated.</t>
  </si>
  <si>
    <t>Note: Pan European 1-4 Yr ABS BBB Auto price data is not available.</t>
  </si>
  <si>
    <t>Other European</t>
  </si>
  <si>
    <t>Rest of World</t>
  </si>
  <si>
    <t>1 Dealers were surveyed about the primary distribution of outstanding ABECP by program type for both investor type and location. Outstandings were given as of 31/12/2007. The responses were provided in euro volume, given weighted averages and converted to percentage form.</t>
  </si>
  <si>
    <t>Source: Dealer firms, in cooperation with ICMA. Data collated by SIFMA.</t>
  </si>
  <si>
    <t>1 US and Asian volumes were converted to euro based on the average exchange rate of the currency of issue to euro over each given quarter.</t>
  </si>
  <si>
    <t>2 Includes CDOs, RMBS, ABS, CMBS, and WBS. Region of issue is determined by the currency denomination of each security.</t>
  </si>
  <si>
    <t>3 Data is for public placements only.</t>
  </si>
  <si>
    <t>Source: Merrill Lynch Research based on Dealogic data</t>
  </si>
  <si>
    <r>
      <t>CDO</t>
    </r>
    <r>
      <rPr>
        <b/>
        <vertAlign val="superscript"/>
        <sz val="10"/>
        <rFont val="Arial"/>
        <family val="2"/>
      </rPr>
      <t>4</t>
    </r>
  </si>
  <si>
    <r>
      <t>Agency MBS</t>
    </r>
    <r>
      <rPr>
        <b/>
        <vertAlign val="superscript"/>
        <sz val="10"/>
        <rFont val="Arial"/>
        <family val="2"/>
      </rPr>
      <t>7</t>
    </r>
  </si>
  <si>
    <r>
      <t>Multinational</t>
    </r>
    <r>
      <rPr>
        <b/>
        <vertAlign val="superscript"/>
        <sz val="10"/>
        <rFont val="Arial"/>
        <family val="2"/>
      </rPr>
      <t>9</t>
    </r>
  </si>
  <si>
    <r>
      <t>Multinational</t>
    </r>
    <r>
      <rPr>
        <b/>
        <vertAlign val="superscript"/>
        <sz val="10"/>
        <rFont val="Arial"/>
        <family val="2"/>
      </rPr>
      <t>5</t>
    </r>
  </si>
  <si>
    <r>
      <t>CDO</t>
    </r>
    <r>
      <rPr>
        <b/>
        <vertAlign val="superscript"/>
        <sz val="10"/>
        <rFont val="Arial"/>
        <family val="2"/>
      </rPr>
      <t>7</t>
    </r>
  </si>
  <si>
    <r>
      <t>US Total</t>
    </r>
    <r>
      <rPr>
        <b/>
        <vertAlign val="superscript"/>
        <sz val="10"/>
        <rFont val="Arial"/>
        <family val="2"/>
      </rPr>
      <t>3</t>
    </r>
  </si>
  <si>
    <r>
      <t>Including retained deals</t>
    </r>
    <r>
      <rPr>
        <b/>
        <vertAlign val="superscript"/>
        <sz val="10"/>
        <rFont val="Arial"/>
        <family val="2"/>
      </rPr>
      <t>2</t>
    </r>
  </si>
  <si>
    <r>
      <t>Excluding retained deals</t>
    </r>
    <r>
      <rPr>
        <b/>
        <vertAlign val="superscript"/>
        <sz val="10"/>
        <rFont val="Arial"/>
        <family val="2"/>
      </rPr>
      <t>2</t>
    </r>
  </si>
  <si>
    <r>
      <t>2007:Q2</t>
    </r>
    <r>
      <rPr>
        <b/>
        <vertAlign val="superscript"/>
        <sz val="10"/>
        <rFont val="Arial"/>
        <family val="2"/>
      </rPr>
      <t>2</t>
    </r>
  </si>
  <si>
    <r>
      <t>WBS</t>
    </r>
    <r>
      <rPr>
        <b/>
        <vertAlign val="superscript"/>
        <sz val="10"/>
        <rFont val="Arial"/>
        <family val="2"/>
      </rPr>
      <t>5</t>
    </r>
  </si>
  <si>
    <r>
      <t>Total</t>
    </r>
    <r>
      <rPr>
        <b/>
        <vertAlign val="superscript"/>
        <sz val="10"/>
        <rFont val="Arial"/>
        <family val="2"/>
      </rPr>
      <t>6</t>
    </r>
  </si>
  <si>
    <r>
      <t>ABS</t>
    </r>
    <r>
      <rPr>
        <b/>
        <vertAlign val="superscript"/>
        <sz val="10"/>
        <rFont val="Arial"/>
        <family val="2"/>
      </rPr>
      <t>7</t>
    </r>
  </si>
  <si>
    <r>
      <t>2007:Q1</t>
    </r>
    <r>
      <rPr>
        <b/>
        <vertAlign val="superscript"/>
        <sz val="10"/>
        <rFont val="Arial"/>
        <family val="2"/>
      </rPr>
      <t>3</t>
    </r>
  </si>
  <si>
    <r>
      <t>2007:Q2</t>
    </r>
    <r>
      <rPr>
        <b/>
        <vertAlign val="superscript"/>
        <sz val="10"/>
        <rFont val="Arial"/>
        <family val="2"/>
      </rPr>
      <t>3</t>
    </r>
  </si>
  <si>
    <r>
      <t>European Total</t>
    </r>
    <r>
      <rPr>
        <b/>
        <vertAlign val="superscript"/>
        <sz val="10"/>
        <rFont val="Arial"/>
        <family val="2"/>
      </rPr>
      <t>3</t>
    </r>
  </si>
  <si>
    <r>
      <t>US Total</t>
    </r>
    <r>
      <rPr>
        <b/>
        <vertAlign val="superscript"/>
        <sz val="10"/>
        <rFont val="Arial"/>
        <family val="2"/>
      </rPr>
      <t>4</t>
    </r>
  </si>
  <si>
    <r>
      <t>WBS</t>
    </r>
    <r>
      <rPr>
        <b/>
        <vertAlign val="superscript"/>
        <sz val="10"/>
        <rFont val="Arial"/>
        <family val="2"/>
      </rPr>
      <t>4</t>
    </r>
  </si>
  <si>
    <r>
      <t>Total</t>
    </r>
    <r>
      <rPr>
        <b/>
        <vertAlign val="superscript"/>
        <sz val="10"/>
        <rFont val="Arial"/>
        <family val="2"/>
      </rPr>
      <t>5</t>
    </r>
  </si>
  <si>
    <r>
      <t>Multinational</t>
    </r>
    <r>
      <rPr>
        <b/>
        <vertAlign val="superscript"/>
        <sz val="10"/>
        <rFont val="Arial"/>
        <family val="2"/>
      </rPr>
      <t>6</t>
    </r>
  </si>
  <si>
    <r>
      <t>Upgrades/Downgrades by Country</t>
    </r>
    <r>
      <rPr>
        <b/>
        <vertAlign val="superscript"/>
        <sz val="10"/>
        <rFont val="Arial"/>
        <family val="2"/>
      </rPr>
      <t>1</t>
    </r>
  </si>
  <si>
    <r>
      <t>Multinational</t>
    </r>
    <r>
      <rPr>
        <b/>
        <vertAlign val="superscript"/>
        <sz val="10"/>
        <rFont val="Arial"/>
        <family val="2"/>
      </rPr>
      <t>3</t>
    </r>
  </si>
  <si>
    <t>1 All volumes are denominated in euro. The US volumes were converted from dollar to euro based on the $/€ exchange rates as of quarter-end. The US $/€ exchange rates were 0.75 at the end of Q1 07, 0.7422 for Q2 07, 0.7012 for Q3 07, 0.6794 for Q4 07, and 0.6333 for Q1 08.
2 European ABS issuance includes auto, credit card, leases, loans, receivables and other.
3 European CDO issuance numbers only include euro-denominated issuance regardless of the country of collateral. A substantial percentage of CDOs are backed by multi-jurisdictional
collateral. European CDO issuance in 2006 totaled €88.1 billion and €88.7 billion in 2007. Historical CDO issuance totals have been revised due to periodic updates of the sector.
4 Whole business securitisation: a securitisation in which the cashflows derive from the whole operating revenues generated by an entire business or segmented part of a larger business.
5 Numbers may not add due to independent rounding. Historical or prior period issuance numbers are revised to reflect changes in classification or information submitted to our data source after the prior period cut-off dates.
6 Multinational includes all deals in which assets originate from a variety of jurisdictions.
7 US ABS issuance includes CDOs, as well as auto, credit card, home equity, student loan, equipment leases, non-jumbo mortgage, and other. US dollar volumes converted to
€ based on end-of-quarter exchange rate. US CDO issuance numbers only include US dollar-denominated issuance. US dollar transactions may include European transactions which are denominated in US dolllars. US CDO issuance in 2006 totaled €337.28 billion and €252.5 billion in 2007. Historical CDO issuance totals have been revised due to periodic updates of the sector.
                                                                                                  Sources: Thomson Reuters, JP Morgan, Merrill Lynch, Bloomberg</t>
  </si>
  <si>
    <t>1 Each box contains two numbers: Upgrades followed by Downgrades. Because the three credit rating agencies (CRAs) track different securities and apply slightly different rating criteria, these numbers are not directly comparable across the CRAs. For an explanation of each credit rating agency’s specific methodology, please consult the annex which follows this report.</t>
  </si>
  <si>
    <t>2 Multinational is defined for Standard &amp; Poor’s and Moody’s ratings as all issues with collateral located in multiple countries. All CDOs are also included in this category.</t>
  </si>
  <si>
    <t>3 The Fitch ‘Multinational’ classification includes cross-jurisdictional CMBS issues as well as the aggregated sum of rating actions in other EMEA countries, namely Austria, Belgium, Greece, Ireland, Portugal, and the Russian Federation. Fitch assigns CDO issues to the country in which the majority of the underlying assets are located.</t>
  </si>
  <si>
    <t xml:space="preserve">                                                                                                                                                                           Sources: Fitch Ratings, Moody’s Investors Service, Standard &amp; Poor’s</t>
  </si>
  <si>
    <t>0/10</t>
  </si>
  <si>
    <t>26/18</t>
  </si>
  <si>
    <t>23/2</t>
  </si>
  <si>
    <t>23/32</t>
  </si>
  <si>
    <t>20/128</t>
  </si>
  <si>
    <t>23/1</t>
  </si>
  <si>
    <t>19/3</t>
  </si>
  <si>
    <t>66/10</t>
  </si>
  <si>
    <t>40/0</t>
  </si>
  <si>
    <t>162/139</t>
  </si>
  <si>
    <t>480/214</t>
  </si>
  <si>
    <t>95/0</t>
  </si>
  <si>
    <t>0/155</t>
  </si>
  <si>
    <t>16/18</t>
  </si>
  <si>
    <t>103/29</t>
  </si>
  <si>
    <t>81/228</t>
  </si>
  <si>
    <t>18/905</t>
  </si>
  <si>
    <t>218/1180</t>
  </si>
  <si>
    <t>284/6</t>
  </si>
  <si>
    <t>265/13</t>
  </si>
  <si>
    <t>172/11</t>
  </si>
  <si>
    <t>55/40</t>
  </si>
  <si>
    <t>776/70</t>
  </si>
  <si>
    <t>0/3683</t>
  </si>
  <si>
    <t>0/1354</t>
  </si>
  <si>
    <t>74/36</t>
  </si>
  <si>
    <t>48/42</t>
  </si>
  <si>
    <t>28/73</t>
  </si>
  <si>
    <t>65/84</t>
  </si>
  <si>
    <t>215/235</t>
  </si>
  <si>
    <t>14/0</t>
  </si>
  <si>
    <t>42/6</t>
  </si>
  <si>
    <t>18/1</t>
  </si>
  <si>
    <t>0/49</t>
  </si>
  <si>
    <t>52/0</t>
  </si>
  <si>
    <t>93/0</t>
  </si>
  <si>
    <t>3/1637</t>
  </si>
  <si>
    <t>74/29</t>
  </si>
  <si>
    <t>20/7</t>
  </si>
  <si>
    <t>2/103</t>
  </si>
  <si>
    <t>15/1387</t>
  </si>
  <si>
    <t>111/1526</t>
  </si>
  <si>
    <t>93/76</t>
  </si>
  <si>
    <t>259/30</t>
  </si>
  <si>
    <t>161/17</t>
  </si>
  <si>
    <t>294/18</t>
  </si>
  <si>
    <t>163/12</t>
  </si>
  <si>
    <t>877/77</t>
  </si>
  <si>
    <t>68/0</t>
  </si>
  <si>
    <t>15/2988</t>
  </si>
  <si>
    <t>46/99</t>
  </si>
  <si>
    <t>46/356</t>
  </si>
  <si>
    <t>265/1498</t>
  </si>
  <si>
    <t>97/6099</t>
  </si>
  <si>
    <t>454/8052</t>
  </si>
  <si>
    <t>25/475</t>
  </si>
  <si>
    <t>66/56</t>
  </si>
  <si>
    <t>46/60</t>
  </si>
  <si>
    <t>56/72</t>
  </si>
  <si>
    <t>38/144</t>
  </si>
  <si>
    <t>206/332</t>
  </si>
  <si>
    <t>14/10</t>
  </si>
  <si>
    <t>13/4</t>
  </si>
  <si>
    <t>46/15</t>
  </si>
  <si>
    <t>17/3</t>
  </si>
  <si>
    <t>67/6</t>
  </si>
  <si>
    <t>44/482</t>
  </si>
  <si>
    <t>107/66</t>
  </si>
  <si>
    <t>69/68</t>
  </si>
  <si>
    <t>86/78</t>
  </si>
  <si>
    <t>81/147</t>
  </si>
  <si>
    <t>343/359</t>
  </si>
  <si>
    <t>15/0</t>
  </si>
  <si>
    <t>58/0</t>
  </si>
  <si>
    <t>23/0</t>
  </si>
  <si>
    <t>28/2</t>
  </si>
  <si>
    <t>124/2</t>
  </si>
  <si>
    <t>40/3232</t>
  </si>
  <si>
    <t>81/43</t>
  </si>
  <si>
    <t>104/142</t>
  </si>
  <si>
    <t>41/340</t>
  </si>
  <si>
    <t>79/1168</t>
  </si>
  <si>
    <t>305/1693</t>
  </si>
  <si>
    <t>84/54</t>
  </si>
  <si>
    <t>133/29</t>
  </si>
  <si>
    <t>216/31</t>
  </si>
  <si>
    <t>174/16</t>
  </si>
  <si>
    <t>125/52</t>
  </si>
  <si>
    <t>648/128</t>
  </si>
  <si>
    <t>68/3</t>
  </si>
  <si>
    <t>80/85</t>
  </si>
  <si>
    <t>106/8</t>
  </si>
  <si>
    <t>35/5</t>
  </si>
  <si>
    <t>140/16</t>
  </si>
  <si>
    <t>51/7</t>
  </si>
  <si>
    <t>332/36</t>
  </si>
  <si>
    <t>44/115</t>
  </si>
  <si>
    <t>1/191</t>
  </si>
  <si>
    <t>3/858</t>
  </si>
  <si>
    <t>55/4673</t>
  </si>
  <si>
    <t>216/8895</t>
  </si>
  <si>
    <t>5/12</t>
  </si>
  <si>
    <t>8/6</t>
  </si>
  <si>
    <t>5/7</t>
  </si>
  <si>
    <t>10/2</t>
  </si>
  <si>
    <t>10/3</t>
  </si>
  <si>
    <t>8/1</t>
  </si>
  <si>
    <t>1/1</t>
  </si>
  <si>
    <t>6/8</t>
  </si>
  <si>
    <t>4/4</t>
  </si>
  <si>
    <t>7/2</t>
  </si>
  <si>
    <t>9/1</t>
  </si>
  <si>
    <t>2/2</t>
  </si>
  <si>
    <t>8/3</t>
  </si>
  <si>
    <t>6/6</t>
  </si>
  <si>
    <t>6/80</t>
  </si>
  <si>
    <t>6/5444</t>
  </si>
  <si>
    <t>7/3509</t>
  </si>
  <si>
    <r>
      <t>1 All volumes are denominated in euro. The US volumes were converted from dollar to euro based on the $/€ exchange rates as of quarter-end. The US $/€ exchange rates were 0.75 at the end of Q1 07, 0.7422 for Q2 07, 0.7012 for Q3 07, 0.6794 for Q4 07, and 0.6333 for Q1 08.
2 Numbers may not add due to independent rounding. Historical or prior period issuance numbers are revised to reflect changes in classification or information submitted to our data sources after the prior period cut-off dates.
3 European ABS issuance includes auto, credit card, leases, loans, receivables and other.
4 European CDO issuance numbers only include euro-denominated issuance regardless of the country of collateral. A substantial percentage of CDOs are backed by multi-jurisdictional collateral.
European CDO issuance in 2006 totaled €88.1 billion and €88.7 billion in 2007. Historical CDO issuance totals have been revised due to periodic updates of the sector.
5 US ABS issuance includes auto, credit card, home equity, student loan, equipment leases, non-jumbo mortgage, and other.
6 US CDO issuance numbers only include US dollar-denominated issuance. US dollar transactions may include European transactions which are denominated in US dollars.
US CDO issuance in 2006 totaled €337.28 billion and €252.5 billion in 2007. Historical CDO issuance totals have been revised due to periodic updates of the sector.
7 Agency MBS includes RMBS and CMBS.
8 US non-Agency MBS and non-Agency ABS currency conversion is based on euro-denominated data for each security provided by Thomson Reuters and end of quarter currency exchange rates were used for Agency MBS.
9 Multinational includes all deals, including CDOs, in which assets are originated from a variety of jurisdictions.
                                                                                                                     Sources: Thomson Reuters, JP Morgan, Merrill Lynch, Bloomberg, SIFMA1</t>
    </r>
    <r>
      <rPr>
        <sz val="14"/>
        <rFont val="Arial"/>
        <family val="2"/>
      </rPr>
      <t xml:space="preserve"> </t>
    </r>
  </si>
  <si>
    <t>1 All volumes are denominated in euro. The US volumes were converted from dollar to euro based on the $/€ exchange rates as of quarter-end. The US $/€ exchange rates were 0.75 at the end of Q1 07, 0.7422 for Q2 07, 0.7012 for Q3 07, 0.6794 for Q4 07, and 0.6333 for Q1 08.
2 Numbers may not add due to independent rounding. Historical or prior period issuance numbers are revised to reflect changes in classification or information submitted to our data source after the prior period cut-off dates.
3 European ABS issuance includes auto, credit card, leases, loans, receivables and other.
4 European CDO issuance numbers only include euro-denominated issuance regardless of the country of collateral. A substantial percentage of CDOs are backed by multi-jurisdictional collateral. Historical CDO issuance totals have been revised due to periodic updates of the sector.
5 Multinational includes all deals in which assets originate from a variety of jurisdictions. Only CDOs issued in euro are included. Historical CDO issuance totals have been revised due to periodic updates of the sector.
6 US ABS issuance includes auto, credit card, home equity, student loan, equipment leases, non-jumbo mortgage, and other.
7 US CDO issuance numbers only include US dollar-denominated issuance. US dollar transactions may include European transactions which are denominated in US Dolllars.
Historical CDO issuance totals have been revised due to periodic updates of the sector.
                                                                                                                                                                                Sources: Thomson Reuters, JP Morgan, Merrill Lynch, Bloomberg</t>
  </si>
  <si>
    <t>2 European CDO issuance numbers include only euro-denominated issuance regardless of the country of collateral. A substantial percentage of CDOs are backed by multi-jurisdictional collateral.</t>
  </si>
  <si>
    <t>European CDO issuance in 2006 totaled €88.1 billion and €88.7 billion in 2007. Historical CDO issuance totals have been revised due to periodic updates of the sector.</t>
  </si>
  <si>
    <t>3 Numbers may not add due to independent rounding. Historical or prior period issuance numbers are revised to reflect changes in classification or information submitted to our data source after the prior period cut-off dates.</t>
  </si>
  <si>
    <t>4 US CDO issuance numbers include only US dollar-denominated issuance. US dollar transactions may include European transactions which are denominated in US dollars.</t>
  </si>
  <si>
    <t>US CDO issuance in 2006 totaled €337.28 billion and €252.5 billion in 2007. Historical CDO issuance totals have been revised due to periodic updates of the sector.</t>
  </si>
  <si>
    <t>5 US non-Agency MBS and non-Agency ABS currency conversion is based on euro-denominated data for each security provided by Thomson Reuters and end of quarter currency exchange rates were used for Agency MBS, which includes Agency CMOs.</t>
  </si>
  <si>
    <t xml:space="preserve">                                                                                                                                                                                                       Sources: Thomson Reuters, JP Morgan, Merrill Lynch, Bloomberg</t>
  </si>
  <si>
    <t>1 The European data includes all asset classes – ABS, CMBS, RMBS and euro-denominated CDOs. US data includes ABS, non-agency CMBS and RMBS, and US dollar-denominated CDOs. US agency MBS, which includes agency CMBS and RMBS, is shown separately. All data except for CDOs is included based on the country of collateral.</t>
  </si>
  <si>
    <t>2 Dealogic provides data for retained deals based on available market information, sourcing further details from a wide base of syndicate desks wherever possible. Further statistics on retained deals are added based on intelligence from other market participants.</t>
  </si>
  <si>
    <t>3 Percentages may not sum to 100% due to independent rounding. Historical or prior period issuance numbers are revised to reflect changes in classification or information submitted to our data source after the prior period cut-off dates.</t>
  </si>
  <si>
    <t xml:space="preserve">                                                                                                                                                                                                                                                                                         Source: Dealogic</t>
  </si>
  <si>
    <t>2 European outstanding was first calculated for the third quarter of 2007. Data for 2007 Q1 and Q2 is unavailable.</t>
  </si>
  <si>
    <t>3 European ABS outstanding collateral types include auto loans, credit cards, loans (consumer and student loans) and other.</t>
  </si>
  <si>
    <t>4 Includes euro-denominated CDOs regardless of country of collateral.</t>
  </si>
  <si>
    <t>5 Whole business securitisation: a securitisation in which the cashflows derive from the whole operating revenues generated by an entire business or segmented part of a larger business.</t>
  </si>
  <si>
    <t>6 Numbers may not add due to independent rounding. Historical or prior period issuance numbers are revised to reflect changes in classification or information submitted to our data source after the prior period cut-off dates.</t>
  </si>
  <si>
    <t>7 US ABS outstanding collateral types include auto loans, credit cards, loans (home equity, equipment and student loans), CDOs and other. CDO outstanding can not be broken out within the ABS outstanding collateral type but represents dollar-denominated issues. Converted from US dollar to € based on end-of-quarter exchange rate.</t>
  </si>
  <si>
    <t xml:space="preserve">                                                                                                                                                                                     Sources: Freddie Mac, Fannie Mae, Ginnie Mae, Thomson Reuters, SIFMA</t>
  </si>
  <si>
    <t>2 Numbers may not add due to independent rounding. Historical or prior period issuance numbers are revised to reflect changes in classification or information submitted to our data source after the prior period cut-off dates.</t>
  </si>
  <si>
    <t>3 European outstanding was first calculated for the third quarter of 2007. Data for 2007 Q1 and Q2 is unavailable.</t>
  </si>
  <si>
    <t>4 US total volume does not include CDOs whereas European total volume includes CDOs.</t>
  </si>
  <si>
    <t xml:space="preserve">                                                                                                                                                                                               Sources: Bloomberg, Thomson Reuters, SIFMA</t>
  </si>
  <si>
    <t>Issuance</t>
  </si>
  <si>
    <t>€ Billions</t>
  </si>
  <si>
    <t>Q1</t>
  </si>
  <si>
    <t>Q2</t>
  </si>
  <si>
    <t>Q3</t>
  </si>
  <si>
    <t>Q4</t>
  </si>
  <si>
    <r>
      <t>Total</t>
    </r>
    <r>
      <rPr>
        <b/>
        <vertAlign val="superscript"/>
        <sz val="10"/>
        <rFont val="Arial"/>
        <family val="2"/>
      </rPr>
      <t>1</t>
    </r>
  </si>
  <si>
    <t>CMBS</t>
  </si>
  <si>
    <t>-</t>
  </si>
  <si>
    <t xml:space="preserve">RMBS </t>
  </si>
  <si>
    <t>Other</t>
  </si>
  <si>
    <t>Austria</t>
  </si>
  <si>
    <t>Belgium</t>
  </si>
  <si>
    <t>Denmark</t>
  </si>
  <si>
    <t>France</t>
  </si>
  <si>
    <t>Germany</t>
  </si>
  <si>
    <t>Greece</t>
  </si>
  <si>
    <t>Ireland</t>
  </si>
  <si>
    <t>Italy</t>
  </si>
  <si>
    <t>Kazakhstan</t>
  </si>
  <si>
    <t>Luxembourg</t>
  </si>
  <si>
    <t>Netherlands</t>
  </si>
  <si>
    <t>Portugal</t>
  </si>
  <si>
    <t>Russia</t>
  </si>
  <si>
    <t>Spain</t>
  </si>
  <si>
    <t>Sweden</t>
  </si>
  <si>
    <t>Switzerland</t>
  </si>
  <si>
    <t>Turkey</t>
  </si>
  <si>
    <t>UK</t>
  </si>
  <si>
    <t>Ukraine</t>
  </si>
  <si>
    <t>Multinational</t>
  </si>
  <si>
    <t>Sources: Thomson Financial, JP Morgan, Merrill Lynch, Bloomberg</t>
  </si>
  <si>
    <t>Total</t>
  </si>
  <si>
    <t>US</t>
  </si>
  <si>
    <t>Auto</t>
  </si>
  <si>
    <t>RMBS</t>
  </si>
  <si>
    <t>Hungary</t>
  </si>
  <si>
    <t>% Change</t>
  </si>
  <si>
    <t>Aaa/AAA</t>
  </si>
  <si>
    <t>Aa/AA</t>
  </si>
  <si>
    <t>A/A</t>
  </si>
  <si>
    <t>Baa/BBB</t>
  </si>
  <si>
    <t>Ba/BB</t>
  </si>
  <si>
    <t>B/B</t>
  </si>
  <si>
    <t>Caa/CCC</t>
  </si>
  <si>
    <t>Ca/CC</t>
  </si>
  <si>
    <t>C/C</t>
  </si>
  <si>
    <t>Not Rated</t>
  </si>
  <si>
    <t>2007:Q1</t>
  </si>
  <si>
    <t>2007:Q2</t>
  </si>
  <si>
    <t>2007:Q3</t>
  </si>
  <si>
    <t>2007:Q4</t>
  </si>
  <si>
    <r>
      <t>European Total</t>
    </r>
    <r>
      <rPr>
        <b/>
        <vertAlign val="superscript"/>
        <sz val="10"/>
        <rFont val="Arial"/>
        <family val="2"/>
      </rPr>
      <t>1</t>
    </r>
  </si>
  <si>
    <t>2008:Q1</t>
  </si>
  <si>
    <t>Europe</t>
  </si>
  <si>
    <t>Credit Card</t>
  </si>
  <si>
    <t>2008:Q2</t>
  </si>
  <si>
    <t>2008:Q3</t>
  </si>
  <si>
    <t>2008:Q4</t>
  </si>
  <si>
    <t>AAA</t>
  </si>
  <si>
    <t>A</t>
  </si>
  <si>
    <t>AA</t>
  </si>
  <si>
    <t>US Total</t>
  </si>
  <si>
    <t xml:space="preserve">European and US Securitisation Issuance </t>
  </si>
  <si>
    <t>BBB &amp; Below</t>
  </si>
  <si>
    <t>Loan-Backed</t>
  </si>
  <si>
    <t>SIVs</t>
  </si>
  <si>
    <t>Single-Seller</t>
  </si>
  <si>
    <t>Multi-Seller</t>
  </si>
  <si>
    <t>Unspecified</t>
  </si>
  <si>
    <t># of Issues</t>
  </si>
  <si>
    <t>CDO</t>
  </si>
  <si>
    <t>RMBS (prime)</t>
  </si>
  <si>
    <r>
      <t>CDO</t>
    </r>
    <r>
      <rPr>
        <b/>
        <vertAlign val="superscript"/>
        <sz val="10"/>
        <rFont val="Arial"/>
        <family val="2"/>
      </rPr>
      <t>3</t>
    </r>
  </si>
  <si>
    <r>
      <t>ABS</t>
    </r>
    <r>
      <rPr>
        <b/>
        <vertAlign val="superscript"/>
        <sz val="10"/>
        <rFont val="Arial"/>
        <family val="2"/>
      </rPr>
      <t>2</t>
    </r>
  </si>
  <si>
    <t>Non-Agency CMBS</t>
  </si>
  <si>
    <t>Non-Agency RMBS</t>
  </si>
  <si>
    <r>
      <t>CDO</t>
    </r>
    <r>
      <rPr>
        <b/>
        <vertAlign val="superscript"/>
        <sz val="10"/>
        <rFont val="Arial"/>
        <family val="2"/>
      </rPr>
      <t>5</t>
    </r>
  </si>
  <si>
    <r>
      <t>Multinational</t>
    </r>
    <r>
      <rPr>
        <b/>
        <vertAlign val="superscript"/>
        <sz val="10"/>
        <rFont val="Arial"/>
        <family val="2"/>
      </rPr>
      <t>2</t>
    </r>
  </si>
  <si>
    <t>Agency MBS</t>
  </si>
  <si>
    <r>
      <t>ABS</t>
    </r>
    <r>
      <rPr>
        <b/>
        <vertAlign val="superscript"/>
        <sz val="10"/>
        <rFont val="Arial"/>
        <family val="2"/>
      </rPr>
      <t>5</t>
    </r>
  </si>
  <si>
    <r>
      <t>CDO</t>
    </r>
    <r>
      <rPr>
        <b/>
        <vertAlign val="superscript"/>
        <sz val="10"/>
        <rFont val="Arial"/>
        <family val="2"/>
      </rPr>
      <t>6</t>
    </r>
  </si>
  <si>
    <t>0.1-1.0 Billion</t>
  </si>
  <si>
    <t>More than $1.0 Billion</t>
  </si>
  <si>
    <t>Non-Agency MBS</t>
  </si>
  <si>
    <r>
      <t>ABS</t>
    </r>
    <r>
      <rPr>
        <b/>
        <vertAlign val="superscript"/>
        <sz val="10"/>
        <rFont val="Arial"/>
        <family val="2"/>
      </rPr>
      <t>3</t>
    </r>
  </si>
  <si>
    <t>B</t>
  </si>
  <si>
    <t>European Total</t>
  </si>
  <si>
    <t>RMBS (sub-prime)</t>
  </si>
  <si>
    <t xml:space="preserve"> </t>
  </si>
  <si>
    <t>Source: Dealogic, Moody's Investor Service</t>
  </si>
  <si>
    <t>Single-Seller Conduits</t>
  </si>
  <si>
    <t>Multi-Seller Conduits</t>
  </si>
  <si>
    <t>Asia</t>
  </si>
  <si>
    <t>Consumer ABS</t>
  </si>
  <si>
    <t>Bank</t>
  </si>
  <si>
    <t>Insurance Co.</t>
  </si>
  <si>
    <t>Money Mkt &amp; Fund Mgr.</t>
  </si>
  <si>
    <t>Hedge Fund</t>
  </si>
  <si>
    <t>In Percentage</t>
  </si>
  <si>
    <t>Others</t>
  </si>
  <si>
    <t>Q1 Total</t>
  </si>
  <si>
    <t>Q2 Total</t>
  </si>
  <si>
    <t>Q3 Total</t>
  </si>
  <si>
    <t>Q4 Total</t>
  </si>
  <si>
    <t>08:Q1</t>
  </si>
  <si>
    <t>07:Q1</t>
  </si>
  <si>
    <t>07:Q2</t>
  </si>
  <si>
    <t>07:Q3</t>
  </si>
  <si>
    <t>07:Q4</t>
  </si>
  <si>
    <t>NR</t>
  </si>
  <si>
    <t>BBB&amp; Lower</t>
  </si>
  <si>
    <r>
      <t>Agency MBS</t>
    </r>
    <r>
      <rPr>
        <b/>
        <vertAlign val="superscript"/>
        <sz val="10"/>
        <rFont val="Arial"/>
        <family val="2"/>
      </rPr>
      <t>5</t>
    </r>
  </si>
  <si>
    <t>Currency Conversion-based on end of month for Agency MBS</t>
  </si>
  <si>
    <t>07Q1</t>
  </si>
  <si>
    <t>nonagency mbs</t>
  </si>
  <si>
    <t>agency mbs</t>
  </si>
  <si>
    <t>abs</t>
  </si>
  <si>
    <t>N/A</t>
  </si>
  <si>
    <t>Outstanding by Rating</t>
  </si>
  <si>
    <t>Defaulted</t>
  </si>
  <si>
    <r>
      <t>TOTAL</t>
    </r>
    <r>
      <rPr>
        <b/>
        <vertAlign val="superscript"/>
        <sz val="10"/>
        <rFont val="Arial"/>
        <family val="2"/>
      </rPr>
      <t>3</t>
    </r>
  </si>
  <si>
    <t>Including retained deals/tranches</t>
  </si>
  <si>
    <t>in Euros</t>
  </si>
  <si>
    <t>By Volume and Number of Deals Expressed as a Percentage of Total Issuance</t>
  </si>
  <si>
    <r>
      <t>1</t>
    </r>
    <r>
      <rPr>
        <sz val="10"/>
        <rFont val="Arial"/>
        <family val="2"/>
      </rPr>
      <t xml:space="preserve"> Percentages may not add to 100% due to rounding. </t>
    </r>
  </si>
  <si>
    <r>
      <t>2</t>
    </r>
    <r>
      <rPr>
        <sz val="10"/>
        <rFont val="Arial"/>
        <family val="2"/>
      </rPr>
      <t xml:space="preserve"> The rating distribution of the rating agency is based on current rating and original issuance size. Unrated and defaulted securites are excluded.</t>
    </r>
  </si>
  <si>
    <t>2007 Total</t>
  </si>
  <si>
    <t>Benelux</t>
  </si>
  <si>
    <t>69/39</t>
  </si>
  <si>
    <t>14/2</t>
  </si>
  <si>
    <t>0/0</t>
  </si>
  <si>
    <t>3/0</t>
  </si>
  <si>
    <t>1/0</t>
  </si>
  <si>
    <t>2/0</t>
  </si>
  <si>
    <t>6/0</t>
  </si>
  <si>
    <t>17/0</t>
  </si>
  <si>
    <t>12/0</t>
  </si>
  <si>
    <t>27/0</t>
  </si>
  <si>
    <t>29/1</t>
  </si>
  <si>
    <t>85/1</t>
  </si>
  <si>
    <t>15/18</t>
  </si>
  <si>
    <t>26/0</t>
  </si>
  <si>
    <t>35/0</t>
  </si>
  <si>
    <t>29/0</t>
  </si>
  <si>
    <t>5/0</t>
  </si>
  <si>
    <t xml:space="preserve">       40/0</t>
  </si>
  <si>
    <t xml:space="preserve">         91/2</t>
  </si>
  <si>
    <t xml:space="preserve">        50/0</t>
  </si>
  <si>
    <t>8/34</t>
  </si>
  <si>
    <t>0/3</t>
  </si>
  <si>
    <t>RMBS (subprime)</t>
  </si>
  <si>
    <t>110/2</t>
  </si>
  <si>
    <t>38/1</t>
  </si>
  <si>
    <t>18/0</t>
  </si>
  <si>
    <t>11/20</t>
  </si>
  <si>
    <t>11/100</t>
  </si>
  <si>
    <t>139/128</t>
  </si>
  <si>
    <t>127/501</t>
  </si>
  <si>
    <t>1/1746</t>
  </si>
  <si>
    <t>177/23</t>
  </si>
  <si>
    <t>267/3729</t>
  </si>
  <si>
    <t>13/0</t>
  </si>
  <si>
    <t>14/9</t>
  </si>
  <si>
    <t>4/8</t>
  </si>
  <si>
    <t>3/21</t>
  </si>
  <si>
    <t>31/17</t>
  </si>
  <si>
    <t>36/61</t>
  </si>
  <si>
    <t>116/19</t>
  </si>
  <si>
    <t xml:space="preserve">       19/4</t>
  </si>
  <si>
    <t>124/44</t>
  </si>
  <si>
    <t>163/139</t>
  </si>
  <si>
    <t>10/25</t>
  </si>
  <si>
    <t>40/5</t>
  </si>
  <si>
    <t>32/10</t>
  </si>
  <si>
    <t>43/20</t>
  </si>
  <si>
    <t>242/467</t>
  </si>
  <si>
    <t>69/42</t>
  </si>
  <si>
    <t>15/92</t>
  </si>
  <si>
    <t>2/58</t>
  </si>
  <si>
    <t>0/760</t>
  </si>
  <si>
    <t>5/420</t>
  </si>
  <si>
    <t>335/4901</t>
  </si>
  <si>
    <t>654/221</t>
  </si>
  <si>
    <t>637/643</t>
  </si>
  <si>
    <t>335/2053</t>
  </si>
  <si>
    <t>132/3099</t>
  </si>
  <si>
    <t>125/60</t>
  </si>
  <si>
    <t>86/252</t>
  </si>
  <si>
    <t>1758/6016</t>
  </si>
  <si>
    <t>Balances Outstanding</t>
  </si>
  <si>
    <t>(as percentage of total Moody's rated securities)</t>
  </si>
  <si>
    <t>Source: Moody's Investors Service</t>
  </si>
  <si>
    <t>Sources: Thomson Reuters, JP Morgan, Merrill Lynch, Bloomberg</t>
  </si>
  <si>
    <t>Sources: Bloomberg, Freddie Mac, Fannie Mae, Ginnie Mae, Thomson Reuters, SIFMA</t>
  </si>
  <si>
    <t>1/2</t>
  </si>
  <si>
    <t>1/7</t>
  </si>
  <si>
    <t>5/2</t>
  </si>
  <si>
    <t>3/3</t>
  </si>
  <si>
    <t>9/0</t>
  </si>
  <si>
    <t>34/5</t>
  </si>
  <si>
    <t>10/0</t>
  </si>
  <si>
    <t>4/0</t>
  </si>
  <si>
    <t>6/5</t>
  </si>
  <si>
    <t>3/1</t>
  </si>
  <si>
    <t>7/0</t>
  </si>
  <si>
    <t>20/6</t>
  </si>
  <si>
    <t>6/1</t>
  </si>
  <si>
    <t>16/0</t>
  </si>
  <si>
    <t>6/52</t>
  </si>
  <si>
    <t>22/12</t>
  </si>
  <si>
    <t>11/5</t>
  </si>
  <si>
    <t>17/4</t>
  </si>
  <si>
    <t>27/1</t>
  </si>
  <si>
    <t>77/22</t>
  </si>
  <si>
    <t>26/450</t>
  </si>
  <si>
    <t>68/54</t>
  </si>
  <si>
    <t>51/60</t>
  </si>
  <si>
    <t>60/69</t>
  </si>
  <si>
    <t>35/144</t>
  </si>
  <si>
    <t>214/327</t>
  </si>
  <si>
    <t>50/512</t>
  </si>
  <si>
    <t>125/66</t>
  </si>
  <si>
    <t>81/72</t>
  </si>
  <si>
    <t>92/77</t>
  </si>
  <si>
    <t>83/145</t>
  </si>
  <si>
    <t>381/360</t>
  </si>
  <si>
    <t>216/8896</t>
  </si>
  <si>
    <t>419/195</t>
  </si>
  <si>
    <t>414/372</t>
  </si>
  <si>
    <t>407/1230</t>
  </si>
  <si>
    <t>292/4738</t>
  </si>
  <si>
    <t>1532/6535</t>
  </si>
  <si>
    <t>0/2</t>
  </si>
  <si>
    <t>0/1</t>
  </si>
  <si>
    <t>1/4</t>
  </si>
  <si>
    <t>20/0</t>
  </si>
  <si>
    <t>10/7</t>
  </si>
  <si>
    <t>3/2</t>
  </si>
  <si>
    <t>5/1</t>
  </si>
  <si>
    <t>9/8</t>
  </si>
  <si>
    <t>21/11</t>
  </si>
  <si>
    <t>11/247</t>
  </si>
  <si>
    <t>79/36</t>
  </si>
  <si>
    <t>54/42</t>
  </si>
  <si>
    <t>33/73</t>
  </si>
  <si>
    <t>70/84</t>
  </si>
  <si>
    <t>236/235</t>
  </si>
  <si>
    <t>22/257</t>
  </si>
  <si>
    <t>101/38</t>
  </si>
  <si>
    <t>62/42</t>
  </si>
  <si>
    <t>38/76</t>
  </si>
  <si>
    <t>81/94</t>
  </si>
  <si>
    <t>282/250</t>
  </si>
  <si>
    <t>111/4751</t>
  </si>
  <si>
    <t>447/158</t>
  </si>
  <si>
    <t>279/380</t>
  </si>
  <si>
    <t>562/1619</t>
  </si>
  <si>
    <t>315/7498</t>
  </si>
  <si>
    <t>1603/9655</t>
  </si>
  <si>
    <t>Total/Total</t>
  </si>
  <si>
    <t>4/1</t>
  </si>
  <si>
    <t>3/9</t>
  </si>
  <si>
    <t>11/4</t>
  </si>
  <si>
    <t>20/8</t>
  </si>
  <si>
    <t>34/21</t>
  </si>
  <si>
    <t>2/10</t>
  </si>
  <si>
    <t>7/1</t>
  </si>
  <si>
    <t>19/0</t>
  </si>
  <si>
    <t>37/1</t>
  </si>
  <si>
    <t>62/0</t>
  </si>
  <si>
    <t>22/2</t>
  </si>
  <si>
    <t>31/2</t>
  </si>
  <si>
    <t>22/50</t>
  </si>
  <si>
    <t>91/18</t>
  </si>
  <si>
    <t>45/3</t>
  </si>
  <si>
    <t>70/38</t>
  </si>
  <si>
    <t>72/129</t>
  </si>
  <si>
    <t>278/188</t>
  </si>
  <si>
    <t>8/0</t>
  </si>
  <si>
    <t>11/1</t>
  </si>
  <si>
    <t>36/1</t>
  </si>
  <si>
    <t>78/12</t>
  </si>
  <si>
    <t>481/214</t>
  </si>
  <si>
    <t>European Term Primary Distribution</t>
  </si>
  <si>
    <t>Asset-Backed Commercial Paper</t>
  </si>
  <si>
    <t>GLOBAL COMPARATIVE DATA</t>
  </si>
  <si>
    <t>1 All volumes are denominated in euro. The US volumes were converted from dollar to euro based on the $/€ exchange rates as of quarter-end. The US $/€ exchange rates were 0.75 at the end of Q1 07, 0.7422 for Q2 07, 0.7012 for Q3 07, 0.6794 for Q4 07, and 0.6333 for Q1 08.</t>
  </si>
  <si>
    <t>Credit Quality-Rating Changes</t>
  </si>
  <si>
    <t>1 Dealers were surveyed about the primary distribution of new term securitisation issues by product type for the second half of 2007, for both by investor type and location. The responses were provided in percentage form and averaged.</t>
  </si>
  <si>
    <t>2 Includes CDOs.</t>
  </si>
  <si>
    <t>3 Note that CMBS primary issuance declined significantly in the second half of 2007 through the first quarter of 2008. Therefore, this data represents extremely reduced issuance volumes.</t>
  </si>
  <si>
    <t>Note: Gaps in data availability occur in some places and result in linebreaks for those data series.</t>
  </si>
  <si>
    <r>
      <t>Total</t>
    </r>
    <r>
      <rPr>
        <b/>
        <vertAlign val="superscript"/>
        <sz val="10"/>
        <rFont val="Arial"/>
        <family val="2"/>
      </rPr>
      <t>2</t>
    </r>
  </si>
  <si>
    <r>
      <t>European Total</t>
    </r>
    <r>
      <rPr>
        <b/>
        <vertAlign val="superscript"/>
        <sz val="10"/>
        <rFont val="Arial"/>
        <family val="2"/>
      </rPr>
      <t>2</t>
    </r>
  </si>
  <si>
    <t>3 Dealogic provides the issuer’s nationality as the country in which the SPV is domiciled. This data does not represent the seller-servicers of the underlying assets or the bank conduits for ABCP deals.</t>
  </si>
  <si>
    <t>4 Based on US ABCP programs rated out of Moody’s NY office ABCP Program Index, regardless of market. Therefore, some euro CP may be included in this figure. 2008 first quarter data was unavailable at the time of publication.</t>
  </si>
  <si>
    <t>5 Outstanding data is restricted to nationality of the issuer to determine the country of collateral. Dealogic provides the issuer’s nationality as the country in which the SPV is domiciled.</t>
  </si>
  <si>
    <t>Sources: Dealogic, Moody’s Investors Service</t>
  </si>
  <si>
    <t>1 Each box contains two numbers: Upgrades followed by Downgrades. Because the three credit rating agencies (CRAs) track different securities and apply slightly different rating criteria, these numbers are not directly comparable across the CRAs.</t>
  </si>
  <si>
    <t>2 Fitch’s Other ABS category may include student loans, equipment leases, home equity, and other.</t>
  </si>
  <si>
    <t>3 Fitch’s Other RMBS category includes other types of RMBS transactions such as ALT-A, Reverse Mortgage, Government RMBS etc.</t>
  </si>
  <si>
    <t>Sources: Fitch Ratings, Moody’s Investors Service, Standard &amp; Poor’s</t>
  </si>
  <si>
    <r>
      <t>Upgrades/Downgrades by Collateral</t>
    </r>
    <r>
      <rPr>
        <b/>
        <vertAlign val="superscript"/>
        <sz val="10"/>
        <rFont val="Arial"/>
        <family val="2"/>
      </rPr>
      <t>1</t>
    </r>
  </si>
  <si>
    <r>
      <t>Other ABS</t>
    </r>
    <r>
      <rPr>
        <b/>
        <vertAlign val="superscript"/>
        <sz val="10"/>
        <rFont val="Arial"/>
        <family val="2"/>
      </rPr>
      <t>2</t>
    </r>
  </si>
  <si>
    <r>
      <t>Other RMBS</t>
    </r>
    <r>
      <rPr>
        <b/>
        <vertAlign val="superscript"/>
        <sz val="10"/>
        <rFont val="Arial"/>
        <family val="2"/>
      </rPr>
      <t>3</t>
    </r>
  </si>
  <si>
    <r>
      <t>€ Billions</t>
    </r>
    <r>
      <rPr>
        <b/>
        <vertAlign val="superscript"/>
        <sz val="10"/>
        <rFont val="Arial"/>
        <family val="2"/>
      </rPr>
      <t>1</t>
    </r>
  </si>
  <si>
    <r>
      <t>Total</t>
    </r>
    <r>
      <rPr>
        <b/>
        <vertAlign val="superscript"/>
        <sz val="10"/>
        <rFont val="Arial"/>
        <family val="2"/>
      </rPr>
      <t>3</t>
    </r>
  </si>
  <si>
    <r>
      <t>Unspecified</t>
    </r>
    <r>
      <rPr>
        <b/>
        <vertAlign val="superscript"/>
        <sz val="10"/>
        <rFont val="Arial"/>
        <family val="2"/>
      </rPr>
      <t>5</t>
    </r>
  </si>
  <si>
    <t>2 Dealogic classifies ABCP programs as European based on the nationality of SPVs.</t>
  </si>
  <si>
    <t>4 Based on US ABCP programs rated by Moody’s NY office ABCP Program Index, regardless of market. Therefore, some euro-denominated ABCP may be included in this figure.</t>
  </si>
  <si>
    <t>5 “Unspecified” in the U.S. ABCP Outstanding by Programme Type table includes arbitrage and hybrid programme types.</t>
  </si>
  <si>
    <t>Source: Dealogic, Moody’s Investors Service</t>
  </si>
  <si>
    <t>United States</t>
  </si>
  <si>
    <t>Australia</t>
  </si>
  <si>
    <t>1 Percentages shown are as of 28/02/2008.</t>
  </si>
  <si>
    <t>2 Refers to ABCP with assets originating from multiple countries, at least one of which is outside of Europe.</t>
  </si>
  <si>
    <t>3 Refers to ABCP with assets originating from multiple European countries.</t>
  </si>
  <si>
    <t>Source: Moody’s Investors Service</t>
  </si>
  <si>
    <t>United kingdom</t>
  </si>
  <si>
    <r>
      <t>Global</t>
    </r>
    <r>
      <rPr>
        <vertAlign val="superscript"/>
        <sz val="10"/>
        <rFont val="Arial"/>
        <family val="2"/>
      </rPr>
      <t>2</t>
    </r>
  </si>
  <si>
    <r>
      <t>Europe</t>
    </r>
    <r>
      <rPr>
        <vertAlign val="superscript"/>
        <sz val="10"/>
        <rFont val="Arial"/>
        <family val="2"/>
      </rPr>
      <t>3</t>
    </r>
  </si>
  <si>
    <t>ASSET-BACKED COMMERCIAL PAPER</t>
  </si>
  <si>
    <t>Conduits</t>
  </si>
  <si>
    <t>Corporation</t>
  </si>
  <si>
    <t>Sovereign Wealth Fund</t>
  </si>
  <si>
    <t>ABECP Primary Distribution by Investor Type and Location</t>
  </si>
  <si>
    <t>Source: Markit</t>
  </si>
  <si>
    <t>Source: Trepp LLC</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</si>
</sst>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0.0"/>
    <numFmt numFmtId="174" formatCode="mmm\ yy"/>
    <numFmt numFmtId="175" formatCode="0.0%"/>
    <numFmt numFmtId="176" formatCode="_(* #,##0_);_(* \(#,##0\);_(* &quot;-&quot;??_);_(@_)"/>
    <numFmt numFmtId="177" formatCode="_(* #,##0.0_);_(* \(#,##0.0\);_(* &quot;-&quot;?_);_(@_)"/>
    <numFmt numFmtId="178" formatCode="_(* #,##0.000_);_(* \(#,##0.000\);_(* &quot;-&quot;??_);_(@_)"/>
    <numFmt numFmtId="179" formatCode="0.00000"/>
    <numFmt numFmtId="180" formatCode="0.0000"/>
    <numFmt numFmtId="181" formatCode="0.000"/>
    <numFmt numFmtId="182" formatCode="_(* #,##0.0000_);_(* \(#,##0.0000\);_(* &quot;-&quot;??_);_(@_)"/>
    <numFmt numFmtId="183" formatCode="m/d/yy;@"/>
    <numFmt numFmtId="184" formatCode="mm/dd/yy;@"/>
    <numFmt numFmtId="185" formatCode="0.00000000000000000000"/>
    <numFmt numFmtId="186" formatCode="_(* #,##0.0000_);_(* \(#,##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409]dddd\,\ mmmm\ dd\,\ yyyy"/>
    <numFmt numFmtId="193" formatCode="0.000000"/>
    <numFmt numFmtId="194" formatCode="[$-409]h:mm:ss\ AM/PM"/>
    <numFmt numFmtId="195" formatCode="0.000%"/>
    <numFmt numFmtId="196" formatCode="m/yy"/>
  </numFmts>
  <fonts count="28">
    <font>
      <sz val="10"/>
      <name val="Arial"/>
      <family val="0"/>
    </font>
    <font>
      <b/>
      <sz val="10"/>
      <name val="Arial"/>
      <family val="2"/>
    </font>
    <font>
      <b/>
      <u val="single"/>
      <sz val="10"/>
      <name val="Arial"/>
      <family val="2"/>
    </font>
    <font>
      <b/>
      <i/>
      <sz val="10"/>
      <name val="Arial"/>
      <family val="2"/>
    </font>
    <font>
      <b/>
      <vertAlign val="superscript"/>
      <sz val="10"/>
      <name val="Arial"/>
      <family val="2"/>
    </font>
    <font>
      <vertAlign val="superscript"/>
      <sz val="10"/>
      <name val="Arial"/>
      <family val="2"/>
    </font>
    <font>
      <b/>
      <sz val="10"/>
      <color indexed="63"/>
      <name val="Arial"/>
      <family val="2"/>
    </font>
    <font>
      <sz val="10"/>
      <color indexed="8"/>
      <name val="Arial"/>
      <family val="0"/>
    </font>
    <font>
      <u val="single"/>
      <sz val="10"/>
      <color indexed="12"/>
      <name val="Arial"/>
      <family val="0"/>
    </font>
    <font>
      <u val="single"/>
      <sz val="10"/>
      <color indexed="36"/>
      <name val="Arial"/>
      <family val="0"/>
    </font>
    <font>
      <b/>
      <i/>
      <vertAlign val="superscript"/>
      <sz val="10"/>
      <name val="Arial"/>
      <family val="2"/>
    </font>
    <font>
      <b/>
      <sz val="10"/>
      <color indexed="10"/>
      <name val="Arial"/>
      <family val="2"/>
    </font>
    <font>
      <b/>
      <u val="single"/>
      <vertAlign val="superscript"/>
      <sz val="10"/>
      <name val="Arial"/>
      <family val="2"/>
    </font>
    <font>
      <sz val="8"/>
      <name val="Arial"/>
      <family val="2"/>
    </font>
    <font>
      <sz val="10.5"/>
      <name val="Arial"/>
      <family val="0"/>
    </font>
    <font>
      <sz val="8.25"/>
      <name val="Arial"/>
      <family val="2"/>
    </font>
    <font>
      <sz val="10"/>
      <name val="Verdana"/>
      <family val="2"/>
    </font>
    <font>
      <vertAlign val="superscript"/>
      <sz val="12"/>
      <name val="Arial"/>
      <family val="2"/>
    </font>
    <font>
      <vertAlign val="superscript"/>
      <sz val="14"/>
      <name val="Arial"/>
      <family val="2"/>
    </font>
    <font>
      <sz val="14"/>
      <name val="Arial"/>
      <family val="2"/>
    </font>
    <font>
      <sz val="5.5"/>
      <name val="Arial"/>
      <family val="2"/>
    </font>
    <font>
      <sz val="8.5"/>
      <name val="Arial"/>
      <family val="2"/>
    </font>
    <font>
      <b/>
      <sz val="11.5"/>
      <name val="Arial"/>
      <family val="0"/>
    </font>
    <font>
      <sz val="9.25"/>
      <name val="Arial"/>
      <family val="0"/>
    </font>
    <font>
      <b/>
      <sz val="8"/>
      <name val="Arial"/>
      <family val="0"/>
    </font>
    <font>
      <b/>
      <sz val="12"/>
      <color indexed="56"/>
      <name val="Times"/>
      <family val="0"/>
    </font>
    <font>
      <sz val="11"/>
      <color indexed="56"/>
      <name val="Arial"/>
      <family val="2"/>
    </font>
    <font>
      <sz val="18"/>
      <color indexed="56"/>
      <name val="Arial"/>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s>
  <borders count="9">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s>
  <cellStyleXfs count="24">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7" fillId="0" borderId="0">
      <alignment/>
      <protection/>
    </xf>
    <xf numFmtId="9" fontId="0" fillId="0" borderId="0" applyFont="0" applyFill="0" applyBorder="0" applyAlignment="0" applyProtection="0"/>
  </cellStyleXfs>
  <cellXfs count="19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1" fillId="0" borderId="0" xfId="0" applyFont="1" applyAlignment="1">
      <alignment horizontal="left"/>
    </xf>
    <xf numFmtId="0" fontId="3" fillId="0" borderId="0" xfId="0" applyFont="1" applyAlignment="1">
      <alignment/>
    </xf>
    <xf numFmtId="0" fontId="1" fillId="0" borderId="1" xfId="0" applyFont="1" applyBorder="1" applyAlignment="1">
      <alignment horizontal="center"/>
    </xf>
    <xf numFmtId="0" fontId="1" fillId="2" borderId="1" xfId="0" applyFont="1" applyFill="1" applyBorder="1" applyAlignment="1">
      <alignment horizontal="center"/>
    </xf>
    <xf numFmtId="172" fontId="0" fillId="0" borderId="1" xfId="15" applyNumberFormat="1" applyFont="1" applyBorder="1" applyAlignment="1">
      <alignment horizontal="center"/>
    </xf>
    <xf numFmtId="172" fontId="0" fillId="2" borderId="1" xfId="15" applyNumberFormat="1" applyFont="1" applyFill="1" applyBorder="1" applyAlignment="1">
      <alignment horizontal="center"/>
    </xf>
    <xf numFmtId="172" fontId="0" fillId="0" borderId="1" xfId="15" applyNumberFormat="1" applyFont="1" applyBorder="1" applyAlignment="1">
      <alignment horizontal="right"/>
    </xf>
    <xf numFmtId="172" fontId="0" fillId="2" borderId="1" xfId="15" applyNumberFormat="1" applyFont="1" applyFill="1" applyBorder="1" applyAlignment="1">
      <alignment horizontal="right"/>
    </xf>
    <xf numFmtId="172" fontId="0" fillId="0" borderId="1" xfId="15" applyNumberFormat="1" applyFont="1" applyFill="1" applyBorder="1" applyAlignment="1">
      <alignment horizontal="center"/>
    </xf>
    <xf numFmtId="172" fontId="0" fillId="0" borderId="2" xfId="15" applyNumberFormat="1" applyFont="1" applyFill="1" applyBorder="1" applyAlignment="1">
      <alignment horizontal="center"/>
    </xf>
    <xf numFmtId="172" fontId="0" fillId="0" borderId="1" xfId="15" applyNumberFormat="1" applyFont="1" applyFill="1" applyBorder="1" applyAlignment="1">
      <alignment horizontal="right"/>
    </xf>
    <xf numFmtId="0" fontId="1" fillId="2" borderId="0" xfId="0" applyFont="1" applyFill="1" applyAlignment="1">
      <alignment/>
    </xf>
    <xf numFmtId="172" fontId="0" fillId="0" borderId="0" xfId="0" applyNumberFormat="1" applyFont="1" applyFill="1" applyAlignment="1">
      <alignment/>
    </xf>
    <xf numFmtId="0" fontId="0" fillId="0" borderId="0" xfId="0" applyFont="1" applyFill="1" applyAlignment="1">
      <alignment/>
    </xf>
    <xf numFmtId="173" fontId="0" fillId="0" borderId="0" xfId="0" applyNumberFormat="1" applyFont="1" applyAlignment="1">
      <alignment/>
    </xf>
    <xf numFmtId="173" fontId="0" fillId="0" borderId="0" xfId="0" applyNumberFormat="1" applyFont="1" applyAlignment="1">
      <alignment horizontal="center"/>
    </xf>
    <xf numFmtId="173" fontId="1" fillId="0" borderId="1" xfId="0" applyNumberFormat="1" applyFont="1" applyBorder="1" applyAlignment="1">
      <alignment horizontal="center"/>
    </xf>
    <xf numFmtId="0" fontId="5" fillId="0" borderId="0" xfId="0" applyFont="1" applyAlignment="1">
      <alignment/>
    </xf>
    <xf numFmtId="173" fontId="0" fillId="0" borderId="0" xfId="0" applyNumberFormat="1" applyFont="1" applyFill="1" applyBorder="1" applyAlignment="1">
      <alignment horizontal="center"/>
    </xf>
    <xf numFmtId="0" fontId="0" fillId="0" borderId="0" xfId="0" applyFont="1" applyFill="1" applyAlignment="1">
      <alignment horizontal="center"/>
    </xf>
    <xf numFmtId="0" fontId="1" fillId="0" borderId="0" xfId="0" applyFont="1" applyFill="1" applyBorder="1" applyAlignment="1">
      <alignment horizontal="left"/>
    </xf>
    <xf numFmtId="172" fontId="0" fillId="0" borderId="0" xfId="15" applyNumberFormat="1" applyFont="1" applyBorder="1" applyAlignment="1">
      <alignment horizontal="center"/>
    </xf>
    <xf numFmtId="0" fontId="2" fillId="0" borderId="0" xfId="0" applyFont="1" applyAlignment="1">
      <alignment horizontal="left"/>
    </xf>
    <xf numFmtId="173" fontId="1" fillId="0" borderId="1" xfId="0" applyNumberFormat="1" applyFont="1" applyFill="1" applyBorder="1" applyAlignment="1">
      <alignment horizontal="center"/>
    </xf>
    <xf numFmtId="173" fontId="0" fillId="0" borderId="1" xfId="0" applyNumberFormat="1" applyFont="1" applyBorder="1" applyAlignment="1">
      <alignment horizontal="center"/>
    </xf>
    <xf numFmtId="173" fontId="0" fillId="0" borderId="1" xfId="0" applyNumberFormat="1" applyFont="1" applyFill="1" applyBorder="1" applyAlignment="1">
      <alignment horizontal="center"/>
    </xf>
    <xf numFmtId="173" fontId="0" fillId="2" borderId="1" xfId="0" applyNumberFormat="1" applyFont="1" applyFill="1" applyBorder="1" applyAlignment="1">
      <alignment horizontal="center"/>
    </xf>
    <xf numFmtId="174" fontId="6" fillId="0" borderId="1" xfId="22" applyNumberFormat="1" applyFont="1" applyFill="1" applyBorder="1" applyAlignment="1">
      <alignment horizontal="center"/>
      <protection/>
    </xf>
    <xf numFmtId="43" fontId="6" fillId="2" borderId="1" xfId="15" applyNumberFormat="1" applyFont="1" applyFill="1" applyBorder="1" applyAlignment="1">
      <alignment horizontal="center"/>
    </xf>
    <xf numFmtId="175" fontId="0" fillId="2" borderId="1" xfId="23" applyNumberFormat="1" applyFont="1" applyFill="1" applyBorder="1" applyAlignment="1">
      <alignment/>
    </xf>
    <xf numFmtId="0" fontId="1" fillId="0" borderId="0" xfId="0" applyFont="1" applyFill="1" applyAlignment="1">
      <alignment horizontal="left"/>
    </xf>
    <xf numFmtId="175" fontId="0" fillId="0" borderId="0" xfId="23" applyNumberFormat="1" applyFont="1" applyFill="1" applyBorder="1" applyAlignment="1">
      <alignment/>
    </xf>
    <xf numFmtId="0" fontId="1" fillId="2" borderId="0" xfId="0" applyFont="1" applyFill="1" applyAlignment="1">
      <alignment horizontal="left"/>
    </xf>
    <xf numFmtId="0" fontId="1" fillId="0" borderId="0" xfId="0" applyFont="1" applyBorder="1" applyAlignment="1">
      <alignment horizontal="left"/>
    </xf>
    <xf numFmtId="0" fontId="0" fillId="0" borderId="0" xfId="0" applyBorder="1" applyAlignment="1">
      <alignment/>
    </xf>
    <xf numFmtId="0" fontId="5" fillId="0" borderId="0" xfId="0" applyFont="1" applyAlignment="1">
      <alignment horizontal="left"/>
    </xf>
    <xf numFmtId="172" fontId="1" fillId="2" borderId="1" xfId="15" applyNumberFormat="1" applyFont="1" applyFill="1" applyBorder="1" applyAlignment="1">
      <alignment horizontal="right"/>
    </xf>
    <xf numFmtId="0" fontId="1" fillId="0" borderId="1" xfId="0" applyFont="1" applyBorder="1" applyAlignment="1">
      <alignment/>
    </xf>
    <xf numFmtId="0" fontId="1" fillId="0" borderId="1" xfId="0" applyFont="1" applyBorder="1" applyAlignment="1">
      <alignment horizontal="left"/>
    </xf>
    <xf numFmtId="0" fontId="0" fillId="0" borderId="1" xfId="0" applyBorder="1" applyAlignment="1">
      <alignment horizontal="center"/>
    </xf>
    <xf numFmtId="0" fontId="5" fillId="0" borderId="0" xfId="0" applyFont="1" applyFill="1" applyAlignment="1">
      <alignment horizontal="left"/>
    </xf>
    <xf numFmtId="0" fontId="0" fillId="0" borderId="0" xfId="0" applyAlignment="1">
      <alignment horizontal="center"/>
    </xf>
    <xf numFmtId="1" fontId="1" fillId="2" borderId="1" xfId="0" applyNumberFormat="1" applyFont="1" applyFill="1" applyBorder="1" applyAlignment="1">
      <alignment horizontal="center"/>
    </xf>
    <xf numFmtId="0" fontId="0" fillId="2" borderId="1" xfId="0" applyFill="1" applyBorder="1" applyAlignment="1">
      <alignment horizontal="center"/>
    </xf>
    <xf numFmtId="172" fontId="0" fillId="0" borderId="0" xfId="15" applyNumberFormat="1" applyFont="1" applyFill="1" applyBorder="1" applyAlignment="1">
      <alignment horizontal="right"/>
    </xf>
    <xf numFmtId="0" fontId="0" fillId="0" borderId="0" xfId="0" applyFill="1" applyBorder="1" applyAlignment="1">
      <alignment/>
    </xf>
    <xf numFmtId="0" fontId="1" fillId="2" borderId="3" xfId="0" applyFont="1" applyFill="1" applyBorder="1" applyAlignment="1">
      <alignment horizontal="left"/>
    </xf>
    <xf numFmtId="173" fontId="1" fillId="0" borderId="0" xfId="0" applyNumberFormat="1" applyFont="1" applyBorder="1" applyAlignment="1">
      <alignment horizontal="left"/>
    </xf>
    <xf numFmtId="173" fontId="1" fillId="0" borderId="0" xfId="0" applyNumberFormat="1" applyFont="1" applyFill="1" applyBorder="1" applyAlignment="1">
      <alignment horizontal="left"/>
    </xf>
    <xf numFmtId="0" fontId="1" fillId="0" borderId="0" xfId="0" applyFont="1" applyFill="1" applyBorder="1" applyAlignment="1">
      <alignment horizontal="center"/>
    </xf>
    <xf numFmtId="172" fontId="0" fillId="0" borderId="0" xfId="15" applyNumberFormat="1" applyFont="1" applyFill="1" applyBorder="1" applyAlignment="1">
      <alignment horizontal="center"/>
    </xf>
    <xf numFmtId="173" fontId="0" fillId="0" borderId="0" xfId="0" applyNumberFormat="1" applyFont="1" applyFill="1" applyBorder="1" applyAlignment="1">
      <alignment/>
    </xf>
    <xf numFmtId="0" fontId="0" fillId="0" borderId="0" xfId="0" applyFont="1" applyFill="1" applyBorder="1" applyAlignment="1">
      <alignment/>
    </xf>
    <xf numFmtId="173" fontId="0" fillId="2" borderId="4" xfId="0" applyNumberFormat="1" applyFont="1" applyFill="1" applyBorder="1" applyAlignment="1">
      <alignment horizontal="center"/>
    </xf>
    <xf numFmtId="0" fontId="2" fillId="0" borderId="0" xfId="0" applyFont="1" applyFill="1" applyBorder="1" applyAlignment="1">
      <alignment horizontal="left"/>
    </xf>
    <xf numFmtId="0" fontId="1" fillId="2" borderId="3" xfId="0" applyFont="1" applyFill="1" applyBorder="1" applyAlignment="1">
      <alignment/>
    </xf>
    <xf numFmtId="173" fontId="0" fillId="0" borderId="0" xfId="0" applyNumberFormat="1" applyAlignment="1">
      <alignment/>
    </xf>
    <xf numFmtId="0" fontId="1" fillId="2" borderId="0" xfId="0" applyFont="1" applyFill="1" applyBorder="1" applyAlignment="1">
      <alignment/>
    </xf>
    <xf numFmtId="0" fontId="1" fillId="0" borderId="3" xfId="0" applyFont="1" applyBorder="1" applyAlignment="1">
      <alignment horizontal="left"/>
    </xf>
    <xf numFmtId="1" fontId="1" fillId="2" borderId="3" xfId="0" applyNumberFormat="1" applyFont="1" applyFill="1" applyBorder="1" applyAlignment="1">
      <alignment horizontal="left"/>
    </xf>
    <xf numFmtId="0" fontId="2" fillId="0" borderId="0" xfId="0" applyFont="1" applyFill="1" applyBorder="1" applyAlignment="1">
      <alignment/>
    </xf>
    <xf numFmtId="0" fontId="0" fillId="0" borderId="1" xfId="0" applyFill="1" applyBorder="1" applyAlignment="1">
      <alignment horizontal="center"/>
    </xf>
    <xf numFmtId="172" fontId="0" fillId="3" borderId="1" xfId="15" applyNumberFormat="1" applyFont="1" applyFill="1" applyBorder="1" applyAlignment="1">
      <alignment horizontal="center"/>
    </xf>
    <xf numFmtId="0" fontId="1" fillId="0" borderId="5" xfId="0" applyFont="1" applyFill="1" applyBorder="1" applyAlignment="1">
      <alignment horizontal="center"/>
    </xf>
    <xf numFmtId="172" fontId="0" fillId="0" borderId="0" xfId="15" applyNumberFormat="1" applyFont="1" applyBorder="1" applyAlignment="1">
      <alignment/>
    </xf>
    <xf numFmtId="172" fontId="0" fillId="3" borderId="0" xfId="15" applyNumberFormat="1" applyFont="1" applyFill="1" applyAlignment="1">
      <alignment/>
    </xf>
    <xf numFmtId="172" fontId="0" fillId="3" borderId="0" xfId="15" applyNumberFormat="1" applyFont="1" applyFill="1" applyBorder="1" applyAlignment="1">
      <alignment/>
    </xf>
    <xf numFmtId="172" fontId="1" fillId="2" borderId="2" xfId="15" applyNumberFormat="1" applyFont="1" applyFill="1" applyBorder="1" applyAlignment="1">
      <alignment horizontal="right"/>
    </xf>
    <xf numFmtId="172" fontId="0" fillId="0" borderId="0" xfId="15" applyNumberFormat="1" applyFont="1" applyBorder="1" applyAlignment="1">
      <alignment horizontal="right"/>
    </xf>
    <xf numFmtId="0" fontId="0" fillId="0" borderId="0" xfId="0" applyAlignment="1">
      <alignment horizontal="left" wrapText="1"/>
    </xf>
    <xf numFmtId="172" fontId="0" fillId="0" borderId="0" xfId="15" applyNumberFormat="1" applyFont="1" applyAlignment="1">
      <alignment/>
    </xf>
    <xf numFmtId="172" fontId="0" fillId="0" borderId="0" xfId="15" applyNumberFormat="1" applyFont="1" applyFill="1" applyAlignment="1">
      <alignment/>
    </xf>
    <xf numFmtId="172" fontId="1" fillId="0" borderId="0" xfId="15" applyNumberFormat="1" applyFont="1" applyFill="1" applyAlignment="1">
      <alignment/>
    </xf>
    <xf numFmtId="178" fontId="0" fillId="0" borderId="0" xfId="0" applyNumberFormat="1" applyFont="1" applyAlignment="1">
      <alignment/>
    </xf>
    <xf numFmtId="172" fontId="0" fillId="4" borderId="1" xfId="15" applyNumberFormat="1" applyFont="1" applyFill="1" applyBorder="1" applyAlignment="1">
      <alignment horizontal="right"/>
    </xf>
    <xf numFmtId="172" fontId="0" fillId="4" borderId="0" xfId="15" applyNumberFormat="1" applyFont="1" applyFill="1" applyBorder="1" applyAlignment="1">
      <alignment horizontal="right"/>
    </xf>
    <xf numFmtId="172" fontId="0" fillId="4" borderId="0" xfId="15" applyNumberFormat="1" applyFont="1" applyFill="1" applyBorder="1" applyAlignment="1">
      <alignment/>
    </xf>
    <xf numFmtId="172" fontId="0" fillId="4" borderId="3" xfId="15" applyNumberFormat="1" applyFont="1" applyFill="1" applyBorder="1" applyAlignment="1">
      <alignment horizontal="right"/>
    </xf>
    <xf numFmtId="182" fontId="0" fillId="0" borderId="0" xfId="0" applyNumberFormat="1" applyFont="1" applyAlignment="1">
      <alignment/>
    </xf>
    <xf numFmtId="0" fontId="11" fillId="0" borderId="0" xfId="0" applyFont="1" applyAlignment="1">
      <alignment/>
    </xf>
    <xf numFmtId="0" fontId="1" fillId="0" borderId="0" xfId="0" applyFont="1" applyFill="1" applyAlignment="1">
      <alignment/>
    </xf>
    <xf numFmtId="182" fontId="0" fillId="3" borderId="5" xfId="15" applyNumberFormat="1" applyFont="1" applyFill="1" applyBorder="1" applyAlignment="1">
      <alignment horizontal="right"/>
    </xf>
    <xf numFmtId="182" fontId="0" fillId="3" borderId="0" xfId="15" applyNumberFormat="1" applyFont="1" applyFill="1" applyBorder="1" applyAlignment="1">
      <alignment horizontal="right"/>
    </xf>
    <xf numFmtId="186" fontId="0" fillId="0" borderId="0" xfId="0" applyNumberFormat="1" applyFont="1" applyAlignment="1">
      <alignment/>
    </xf>
    <xf numFmtId="172" fontId="1" fillId="3" borderId="1" xfId="15" applyNumberFormat="1" applyFont="1" applyFill="1" applyBorder="1" applyAlignment="1">
      <alignment horizontal="right"/>
    </xf>
    <xf numFmtId="172" fontId="0" fillId="5" borderId="1" xfId="15" applyNumberFormat="1" applyFont="1" applyFill="1" applyBorder="1" applyAlignment="1">
      <alignment horizontal="right"/>
    </xf>
    <xf numFmtId="172" fontId="0" fillId="5" borderId="1" xfId="15" applyNumberFormat="1" applyFont="1" applyFill="1" applyBorder="1" applyAlignment="1">
      <alignment horizontal="center"/>
    </xf>
    <xf numFmtId="172" fontId="0" fillId="5" borderId="2" xfId="15" applyNumberFormat="1" applyFont="1" applyFill="1" applyBorder="1" applyAlignment="1">
      <alignment horizontal="center"/>
    </xf>
    <xf numFmtId="0" fontId="0" fillId="0" borderId="1" xfId="0" applyBorder="1" applyAlignment="1">
      <alignment/>
    </xf>
    <xf numFmtId="0" fontId="0" fillId="0" borderId="6" xfId="0" applyFont="1" applyBorder="1" applyAlignment="1">
      <alignment/>
    </xf>
    <xf numFmtId="0" fontId="3" fillId="0" borderId="0" xfId="0" applyFont="1" applyAlignment="1">
      <alignment horizontal="left" wrapText="1"/>
    </xf>
    <xf numFmtId="0" fontId="0" fillId="0" borderId="0" xfId="0" applyFont="1" applyAlignment="1">
      <alignment horizontal="left" wrapText="1"/>
    </xf>
    <xf numFmtId="0" fontId="1" fillId="2" borderId="0" xfId="0" applyFont="1" applyFill="1" applyAlignment="1">
      <alignment horizontal="left" wrapText="1"/>
    </xf>
    <xf numFmtId="191" fontId="0" fillId="2" borderId="1" xfId="0" applyNumberFormat="1" applyFont="1" applyFill="1" applyBorder="1" applyAlignment="1">
      <alignment horizontal="center"/>
    </xf>
    <xf numFmtId="0" fontId="16" fillId="0" borderId="0" xfId="0" applyFont="1" applyAlignment="1">
      <alignment wrapText="1"/>
    </xf>
    <xf numFmtId="8" fontId="0" fillId="0" borderId="0" xfId="0" applyNumberFormat="1" applyAlignment="1">
      <alignment/>
    </xf>
    <xf numFmtId="8" fontId="16" fillId="0" borderId="0" xfId="0" applyNumberFormat="1" applyFont="1" applyAlignment="1">
      <alignment wrapText="1"/>
    </xf>
    <xf numFmtId="0" fontId="0" fillId="0" borderId="0" xfId="0" applyFill="1" applyBorder="1" applyAlignment="1">
      <alignment horizontal="center"/>
    </xf>
    <xf numFmtId="10" fontId="0" fillId="0" borderId="1" xfId="23" applyNumberFormat="1" applyBorder="1" applyAlignment="1">
      <alignment/>
    </xf>
    <xf numFmtId="180" fontId="0" fillId="0" borderId="0" xfId="0" applyNumberFormat="1" applyBorder="1" applyAlignment="1">
      <alignment horizontal="left" wrapText="1"/>
    </xf>
    <xf numFmtId="193" fontId="1" fillId="0" borderId="0" xfId="15" applyNumberFormat="1" applyFont="1" applyFill="1" applyBorder="1" applyAlignment="1">
      <alignment horizontal="center"/>
    </xf>
    <xf numFmtId="0" fontId="1" fillId="6" borderId="1" xfId="0" applyFont="1" applyFill="1" applyBorder="1" applyAlignment="1">
      <alignment/>
    </xf>
    <xf numFmtId="0" fontId="1" fillId="6" borderId="1" xfId="0" applyFont="1" applyFill="1" applyBorder="1" applyAlignment="1">
      <alignment horizontal="left"/>
    </xf>
    <xf numFmtId="0" fontId="0" fillId="0" borderId="0" xfId="0" applyFont="1" applyFill="1" applyAlignment="1">
      <alignment wrapText="1"/>
    </xf>
    <xf numFmtId="9" fontId="1" fillId="6" borderId="1" xfId="23" applyFont="1" applyFill="1" applyBorder="1" applyAlignment="1">
      <alignment horizontal="center"/>
    </xf>
    <xf numFmtId="9" fontId="0" fillId="6" borderId="1" xfId="23" applyFill="1" applyBorder="1" applyAlignment="1">
      <alignment horizontal="center" wrapText="1"/>
    </xf>
    <xf numFmtId="9" fontId="0" fillId="6" borderId="1" xfId="23" applyFill="1" applyBorder="1" applyAlignment="1">
      <alignment horizontal="center"/>
    </xf>
    <xf numFmtId="9" fontId="0" fillId="6" borderId="1" xfId="23" applyFont="1" applyFill="1" applyBorder="1" applyAlignment="1">
      <alignment horizontal="center" wrapText="1"/>
    </xf>
    <xf numFmtId="0" fontId="1" fillId="7" borderId="0" xfId="0" applyFont="1" applyFill="1" applyAlignment="1">
      <alignment/>
    </xf>
    <xf numFmtId="172" fontId="1" fillId="7" borderId="0" xfId="15" applyNumberFormat="1" applyFont="1" applyFill="1" applyBorder="1" applyAlignment="1">
      <alignment horizontal="right"/>
    </xf>
    <xf numFmtId="0" fontId="0" fillId="7" borderId="0" xfId="0" applyFont="1" applyFill="1" applyAlignment="1">
      <alignment/>
    </xf>
    <xf numFmtId="173" fontId="0" fillId="2" borderId="3" xfId="0" applyNumberFormat="1" applyFont="1" applyFill="1" applyBorder="1" applyAlignment="1">
      <alignment horizontal="center"/>
    </xf>
    <xf numFmtId="0" fontId="5" fillId="7" borderId="0" xfId="0" applyFont="1" applyFill="1" applyAlignment="1">
      <alignment horizontal="left" wrapText="1"/>
    </xf>
    <xf numFmtId="172" fontId="0" fillId="7" borderId="0" xfId="15" applyNumberFormat="1" applyFont="1" applyFill="1" applyBorder="1" applyAlignment="1">
      <alignment horizontal="right"/>
    </xf>
    <xf numFmtId="0" fontId="0" fillId="0" borderId="7" xfId="0" applyFill="1" applyBorder="1" applyAlignment="1">
      <alignment horizontal="center"/>
    </xf>
    <xf numFmtId="17" fontId="0" fillId="0" borderId="1" xfId="0" applyNumberFormat="1" applyBorder="1" applyAlignment="1">
      <alignment horizontal="center"/>
    </xf>
    <xf numFmtId="17" fontId="0" fillId="0" borderId="1" xfId="0" applyNumberFormat="1" applyBorder="1" applyAlignment="1" quotePrefix="1">
      <alignment horizontal="center"/>
    </xf>
    <xf numFmtId="0" fontId="0" fillId="0" borderId="1" xfId="0" applyBorder="1" applyAlignment="1" quotePrefix="1">
      <alignment horizontal="center"/>
    </xf>
    <xf numFmtId="0" fontId="0" fillId="2" borderId="1" xfId="0" applyFill="1" applyBorder="1" applyAlignment="1" quotePrefix="1">
      <alignment horizontal="center"/>
    </xf>
    <xf numFmtId="17" fontId="0" fillId="0" borderId="1" xfId="0" applyNumberFormat="1" applyFill="1" applyBorder="1" applyAlignment="1" quotePrefix="1">
      <alignment horizontal="center"/>
    </xf>
    <xf numFmtId="16" fontId="0" fillId="0" borderId="1" xfId="0" applyNumberFormat="1" applyBorder="1" applyAlignment="1" quotePrefix="1">
      <alignment horizontal="center"/>
    </xf>
    <xf numFmtId="16" fontId="0" fillId="0" borderId="1" xfId="0" applyNumberFormat="1" applyFill="1" applyBorder="1" applyAlignment="1" quotePrefix="1">
      <alignment horizontal="center"/>
    </xf>
    <xf numFmtId="0" fontId="0" fillId="0" borderId="1" xfId="0" applyFill="1" applyBorder="1" applyAlignment="1" quotePrefix="1">
      <alignment horizontal="center"/>
    </xf>
    <xf numFmtId="0" fontId="0" fillId="0" borderId="0" xfId="0" applyNumberFormat="1" applyFont="1" applyAlignment="1">
      <alignment/>
    </xf>
    <xf numFmtId="0" fontId="0" fillId="0" borderId="0" xfId="0" applyNumberFormat="1" applyAlignment="1">
      <alignment/>
    </xf>
    <xf numFmtId="0" fontId="0" fillId="0" borderId="0" xfId="0" applyFont="1" applyAlignment="1">
      <alignment horizontal="left"/>
    </xf>
    <xf numFmtId="16" fontId="0" fillId="2" borderId="1" xfId="0" applyNumberFormat="1" applyFill="1" applyBorder="1" applyAlignment="1">
      <alignment horizontal="center"/>
    </xf>
    <xf numFmtId="17" fontId="0" fillId="2" borderId="1" xfId="0" applyNumberFormat="1" applyFill="1" applyBorder="1" applyAlignment="1">
      <alignment horizontal="center"/>
    </xf>
    <xf numFmtId="16" fontId="0" fillId="2" borderId="1" xfId="0" applyNumberFormat="1" applyFill="1" applyBorder="1" applyAlignment="1" quotePrefix="1">
      <alignment horizontal="center"/>
    </xf>
    <xf numFmtId="17" fontId="0" fillId="2" borderId="1" xfId="0" applyNumberFormat="1" applyFill="1" applyBorder="1" applyAlignment="1" quotePrefix="1">
      <alignment horizontal="center"/>
    </xf>
    <xf numFmtId="175" fontId="0" fillId="2" borderId="1" xfId="23" applyNumberFormat="1" applyFont="1" applyFill="1" applyBorder="1" applyAlignment="1">
      <alignment horizontal="right"/>
    </xf>
    <xf numFmtId="175" fontId="0" fillId="3" borderId="1" xfId="15" applyNumberFormat="1" applyFont="1" applyFill="1" applyBorder="1" applyAlignment="1">
      <alignment horizontal="center"/>
    </xf>
    <xf numFmtId="175" fontId="0" fillId="2" borderId="1" xfId="23" applyNumberFormat="1" applyFont="1" applyFill="1" applyBorder="1" applyAlignment="1">
      <alignment horizontal="center"/>
    </xf>
    <xf numFmtId="175" fontId="0" fillId="3" borderId="1" xfId="23" applyNumberFormat="1" applyFont="1" applyFill="1" applyBorder="1" applyAlignment="1">
      <alignment horizontal="right"/>
    </xf>
    <xf numFmtId="9" fontId="0" fillId="0" borderId="1" xfId="0" applyNumberFormat="1" applyBorder="1" applyAlignment="1">
      <alignment/>
    </xf>
    <xf numFmtId="10" fontId="0" fillId="0" borderId="1" xfId="0" applyNumberFormat="1" applyBorder="1" applyAlignment="1">
      <alignment horizontal="center" wrapText="1"/>
    </xf>
    <xf numFmtId="10" fontId="0" fillId="0" borderId="1" xfId="0" applyNumberFormat="1" applyBorder="1" applyAlignment="1">
      <alignment horizontal="center"/>
    </xf>
    <xf numFmtId="10" fontId="0" fillId="0" borderId="1" xfId="23" applyNumberFormat="1" applyBorder="1" applyAlignment="1">
      <alignment horizontal="center"/>
    </xf>
    <xf numFmtId="0" fontId="0" fillId="2" borderId="1" xfId="0" applyFill="1" applyBorder="1" applyAlignment="1">
      <alignment/>
    </xf>
    <xf numFmtId="10" fontId="0" fillId="2" borderId="1" xfId="23" applyNumberFormat="1" applyFill="1" applyBorder="1" applyAlignment="1">
      <alignment horizontal="center"/>
    </xf>
    <xf numFmtId="0" fontId="1" fillId="2" borderId="1" xfId="0" applyFont="1" applyFill="1" applyBorder="1" applyAlignment="1">
      <alignment horizontal="left"/>
    </xf>
    <xf numFmtId="10" fontId="0" fillId="2" borderId="1" xfId="0" applyNumberFormat="1" applyFill="1" applyBorder="1" applyAlignment="1">
      <alignment horizontal="center" wrapText="1"/>
    </xf>
    <xf numFmtId="172" fontId="0" fillId="7" borderId="1" xfId="15" applyNumberFormat="1" applyFont="1" applyFill="1" applyBorder="1" applyAlignment="1">
      <alignment horizontal="right"/>
    </xf>
    <xf numFmtId="0" fontId="0" fillId="0" borderId="0" xfId="21">
      <alignment/>
      <protection/>
    </xf>
    <xf numFmtId="0" fontId="0" fillId="0" borderId="0" xfId="0" applyAlignment="1">
      <alignment vertical="top"/>
    </xf>
    <xf numFmtId="0" fontId="1" fillId="0" borderId="4" xfId="0" applyFont="1" applyFill="1" applyBorder="1" applyAlignment="1">
      <alignment horizontal="center"/>
    </xf>
    <xf numFmtId="0" fontId="25" fillId="0" borderId="0" xfId="0" applyFont="1" applyAlignment="1">
      <alignment horizontal="left"/>
    </xf>
    <xf numFmtId="1" fontId="1" fillId="7" borderId="0" xfId="0" applyNumberFormat="1" applyFont="1" applyFill="1" applyBorder="1" applyAlignment="1">
      <alignment horizontal="left"/>
    </xf>
    <xf numFmtId="0" fontId="0" fillId="7" borderId="0" xfId="0" applyFill="1" applyBorder="1" applyAlignment="1">
      <alignment horizontal="center"/>
    </xf>
    <xf numFmtId="0" fontId="0" fillId="7" borderId="0" xfId="0" applyFill="1" applyAlignment="1">
      <alignment/>
    </xf>
    <xf numFmtId="0" fontId="1" fillId="0" borderId="0" xfId="0" applyFont="1" applyAlignment="1">
      <alignment horizontal="center"/>
    </xf>
    <xf numFmtId="191" fontId="0" fillId="0" borderId="0" xfId="0" applyNumberFormat="1" applyFont="1" applyAlignment="1">
      <alignment horizontal="center"/>
    </xf>
    <xf numFmtId="191" fontId="0" fillId="0" borderId="0" xfId="0" applyNumberFormat="1" applyFont="1" applyFill="1" applyBorder="1" applyAlignment="1">
      <alignment horizontal="center"/>
    </xf>
    <xf numFmtId="0" fontId="5" fillId="7" borderId="0" xfId="0" applyFont="1" applyFill="1" applyAlignment="1">
      <alignment horizontal="center" wrapText="1"/>
    </xf>
    <xf numFmtId="175" fontId="0" fillId="3" borderId="2" xfId="15" applyNumberFormat="1" applyFont="1" applyFill="1" applyBorder="1" applyAlignment="1">
      <alignment horizontal="center"/>
    </xf>
    <xf numFmtId="173" fontId="0" fillId="0" borderId="8" xfId="0" applyNumberFormat="1" applyFont="1" applyBorder="1" applyAlignment="1">
      <alignment/>
    </xf>
    <xf numFmtId="173" fontId="0" fillId="0" borderId="1" xfId="0" applyNumberFormat="1" applyFont="1" applyBorder="1" applyAlignment="1">
      <alignment/>
    </xf>
    <xf numFmtId="173" fontId="0" fillId="0" borderId="6" xfId="0" applyNumberFormat="1" applyFont="1" applyFill="1" applyBorder="1" applyAlignment="1">
      <alignment/>
    </xf>
    <xf numFmtId="175" fontId="0" fillId="0" borderId="1" xfId="0" applyNumberFormat="1" applyBorder="1" applyAlignment="1">
      <alignment/>
    </xf>
    <xf numFmtId="0" fontId="5" fillId="6" borderId="0" xfId="0" applyFont="1" applyFill="1" applyAlignment="1">
      <alignment horizontal="left" wrapText="1"/>
    </xf>
    <xf numFmtId="0" fontId="5" fillId="0" borderId="0" xfId="0" applyFont="1" applyAlignment="1">
      <alignment horizontal="left" wrapText="1"/>
    </xf>
    <xf numFmtId="0" fontId="18" fillId="0" borderId="0" xfId="0" applyFont="1" applyAlignment="1">
      <alignment horizontal="left" wrapText="1"/>
    </xf>
    <xf numFmtId="0" fontId="17" fillId="0" borderId="0" xfId="0" applyFont="1" applyAlignment="1">
      <alignment horizontal="left" wrapText="1"/>
    </xf>
    <xf numFmtId="0" fontId="5" fillId="0" borderId="0" xfId="0" applyFont="1" applyFill="1" applyAlignment="1">
      <alignment horizontal="left" wrapText="1"/>
    </xf>
    <xf numFmtId="0" fontId="1" fillId="0" borderId="6" xfId="0" applyFont="1" applyBorder="1" applyAlignment="1">
      <alignment horizontal="center"/>
    </xf>
    <xf numFmtId="0" fontId="1" fillId="0" borderId="8" xfId="0" applyFont="1" applyBorder="1" applyAlignment="1">
      <alignment horizontal="center"/>
    </xf>
    <xf numFmtId="0" fontId="1" fillId="0" borderId="4" xfId="0" applyFont="1" applyBorder="1" applyAlignment="1">
      <alignment horizontal="center"/>
    </xf>
    <xf numFmtId="0" fontId="1" fillId="6" borderId="6" xfId="0" applyFont="1" applyFill="1" applyBorder="1" applyAlignment="1">
      <alignment horizontal="center"/>
    </xf>
    <xf numFmtId="0" fontId="1" fillId="6" borderId="8" xfId="0" applyFont="1" applyFill="1" applyBorder="1" applyAlignment="1">
      <alignment horizontal="center"/>
    </xf>
    <xf numFmtId="0" fontId="1" fillId="6" borderId="4" xfId="0" applyFont="1" applyFill="1" applyBorder="1" applyAlignment="1">
      <alignment horizontal="center"/>
    </xf>
    <xf numFmtId="0" fontId="0" fillId="0" borderId="0" xfId="0" applyFont="1" applyAlignment="1">
      <alignment horizontal="center"/>
    </xf>
    <xf numFmtId="0" fontId="1" fillId="0" borderId="6" xfId="0" applyFont="1" applyFill="1" applyBorder="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17" fontId="0" fillId="0" borderId="0" xfId="0" applyNumberFormat="1" applyAlignment="1">
      <alignment horizontal="left" vertical="top" wrapText="1"/>
    </xf>
    <xf numFmtId="0" fontId="0" fillId="0" borderId="0" xfId="0" applyFont="1" applyAlignment="1">
      <alignment horizontal="left" vertical="top" wrapText="1"/>
    </xf>
    <xf numFmtId="17" fontId="0" fillId="0" borderId="0" xfId="0" applyNumberFormat="1" applyAlignment="1">
      <alignment vertical="top" wrapText="1"/>
    </xf>
    <xf numFmtId="0" fontId="26" fillId="0" borderId="0" xfId="0" applyFont="1" applyAlignment="1">
      <alignment/>
    </xf>
    <xf numFmtId="0" fontId="7" fillId="0" borderId="0" xfId="0" applyFont="1" applyAlignment="1">
      <alignment/>
    </xf>
    <xf numFmtId="0" fontId="7" fillId="0" borderId="0" xfId="0" applyFont="1" applyAlignment="1">
      <alignment horizontal="center"/>
    </xf>
    <xf numFmtId="0" fontId="27" fillId="3" borderId="0" xfId="0" applyFont="1" applyFill="1" applyAlignment="1">
      <alignment horizontal="center"/>
    </xf>
    <xf numFmtId="172" fontId="0" fillId="7" borderId="1" xfId="15" applyNumberFormat="1" applyFont="1" applyFill="1" applyBorder="1" applyAlignment="1">
      <alignment horizontal="center"/>
    </xf>
    <xf numFmtId="172" fontId="0" fillId="7" borderId="2" xfId="15" applyNumberFormat="1" applyFont="1"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12"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87"/>
          <c:w val="0.90525"/>
          <c:h val="0.78275"/>
        </c:manualLayout>
      </c:layout>
      <c:lineChart>
        <c:grouping val="standard"/>
        <c:varyColors val="0"/>
        <c:ser>
          <c:idx val="0"/>
          <c:order val="0"/>
          <c:tx>
            <c:strRef>
              <c:f>'[3]12'!$T$11</c:f>
              <c:strCache>
                <c:ptCount val="1"/>
                <c:pt idx="0">
                  <c:v>CMBS 3-5 Yr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'[3]12'!$S$12:$S$332</c:f>
              <c:numCache>
                <c:ptCount val="321"/>
                <c:pt idx="0">
                  <c:v>39084</c:v>
                </c:pt>
                <c:pt idx="1">
                  <c:v>39085</c:v>
                </c:pt>
                <c:pt idx="2">
                  <c:v>39086</c:v>
                </c:pt>
                <c:pt idx="3">
                  <c:v>39087</c:v>
                </c:pt>
                <c:pt idx="4">
                  <c:v>39090</c:v>
                </c:pt>
                <c:pt idx="5">
                  <c:v>39091</c:v>
                </c:pt>
                <c:pt idx="6">
                  <c:v>39092</c:v>
                </c:pt>
                <c:pt idx="7">
                  <c:v>39093</c:v>
                </c:pt>
                <c:pt idx="8">
                  <c:v>39094</c:v>
                </c:pt>
                <c:pt idx="9">
                  <c:v>39097</c:v>
                </c:pt>
                <c:pt idx="10">
                  <c:v>39098</c:v>
                </c:pt>
                <c:pt idx="11">
                  <c:v>39099</c:v>
                </c:pt>
                <c:pt idx="12">
                  <c:v>39100</c:v>
                </c:pt>
                <c:pt idx="13">
                  <c:v>39101</c:v>
                </c:pt>
                <c:pt idx="14">
                  <c:v>39104</c:v>
                </c:pt>
                <c:pt idx="15">
                  <c:v>39105</c:v>
                </c:pt>
                <c:pt idx="16">
                  <c:v>39106</c:v>
                </c:pt>
                <c:pt idx="17">
                  <c:v>39107</c:v>
                </c:pt>
                <c:pt idx="18">
                  <c:v>39108</c:v>
                </c:pt>
                <c:pt idx="19">
                  <c:v>39111</c:v>
                </c:pt>
                <c:pt idx="20">
                  <c:v>39112</c:v>
                </c:pt>
                <c:pt idx="21">
                  <c:v>39113</c:v>
                </c:pt>
                <c:pt idx="22">
                  <c:v>39114</c:v>
                </c:pt>
                <c:pt idx="23">
                  <c:v>39115</c:v>
                </c:pt>
                <c:pt idx="24">
                  <c:v>39118</c:v>
                </c:pt>
                <c:pt idx="25">
                  <c:v>39119</c:v>
                </c:pt>
                <c:pt idx="26">
                  <c:v>39120</c:v>
                </c:pt>
                <c:pt idx="27">
                  <c:v>39121</c:v>
                </c:pt>
                <c:pt idx="28">
                  <c:v>39122</c:v>
                </c:pt>
                <c:pt idx="29">
                  <c:v>39125</c:v>
                </c:pt>
                <c:pt idx="30">
                  <c:v>39126</c:v>
                </c:pt>
                <c:pt idx="31">
                  <c:v>39127</c:v>
                </c:pt>
                <c:pt idx="32">
                  <c:v>39128</c:v>
                </c:pt>
                <c:pt idx="33">
                  <c:v>39129</c:v>
                </c:pt>
                <c:pt idx="34">
                  <c:v>39132</c:v>
                </c:pt>
                <c:pt idx="35">
                  <c:v>39133</c:v>
                </c:pt>
                <c:pt idx="36">
                  <c:v>39134</c:v>
                </c:pt>
                <c:pt idx="37">
                  <c:v>39135</c:v>
                </c:pt>
                <c:pt idx="38">
                  <c:v>39136</c:v>
                </c:pt>
                <c:pt idx="39">
                  <c:v>39139</c:v>
                </c:pt>
                <c:pt idx="40">
                  <c:v>39140</c:v>
                </c:pt>
                <c:pt idx="41">
                  <c:v>39141</c:v>
                </c:pt>
                <c:pt idx="42">
                  <c:v>39142</c:v>
                </c:pt>
                <c:pt idx="43">
                  <c:v>39143</c:v>
                </c:pt>
                <c:pt idx="44">
                  <c:v>39146</c:v>
                </c:pt>
                <c:pt idx="45">
                  <c:v>39147</c:v>
                </c:pt>
                <c:pt idx="46">
                  <c:v>39148</c:v>
                </c:pt>
                <c:pt idx="47">
                  <c:v>39149</c:v>
                </c:pt>
                <c:pt idx="48">
                  <c:v>39150</c:v>
                </c:pt>
                <c:pt idx="49">
                  <c:v>39153</c:v>
                </c:pt>
                <c:pt idx="50">
                  <c:v>39154</c:v>
                </c:pt>
                <c:pt idx="51">
                  <c:v>39155</c:v>
                </c:pt>
                <c:pt idx="52">
                  <c:v>39156</c:v>
                </c:pt>
                <c:pt idx="53">
                  <c:v>39157</c:v>
                </c:pt>
                <c:pt idx="54">
                  <c:v>39160</c:v>
                </c:pt>
                <c:pt idx="55">
                  <c:v>39161</c:v>
                </c:pt>
                <c:pt idx="56">
                  <c:v>39162</c:v>
                </c:pt>
                <c:pt idx="57">
                  <c:v>39163</c:v>
                </c:pt>
                <c:pt idx="58">
                  <c:v>39164</c:v>
                </c:pt>
                <c:pt idx="59">
                  <c:v>39167</c:v>
                </c:pt>
                <c:pt idx="60">
                  <c:v>39168</c:v>
                </c:pt>
                <c:pt idx="61">
                  <c:v>39169</c:v>
                </c:pt>
                <c:pt idx="62">
                  <c:v>39170</c:v>
                </c:pt>
                <c:pt idx="63">
                  <c:v>39171</c:v>
                </c:pt>
                <c:pt idx="64">
                  <c:v>39174</c:v>
                </c:pt>
                <c:pt idx="65">
                  <c:v>39175</c:v>
                </c:pt>
                <c:pt idx="66">
                  <c:v>39176</c:v>
                </c:pt>
                <c:pt idx="67">
                  <c:v>39177</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39230</c:v>
                </c:pt>
                <c:pt idx="103">
                  <c:v>39231</c:v>
                </c:pt>
                <c:pt idx="104">
                  <c:v>39232</c:v>
                </c:pt>
                <c:pt idx="105">
                  <c:v>39233</c:v>
                </c:pt>
                <c:pt idx="106">
                  <c:v>39234</c:v>
                </c:pt>
                <c:pt idx="107">
                  <c:v>39237</c:v>
                </c:pt>
                <c:pt idx="108">
                  <c:v>39238</c:v>
                </c:pt>
                <c:pt idx="109">
                  <c:v>39239</c:v>
                </c:pt>
                <c:pt idx="110">
                  <c:v>39240</c:v>
                </c:pt>
                <c:pt idx="111">
                  <c:v>39241</c:v>
                </c:pt>
                <c:pt idx="112">
                  <c:v>39244</c:v>
                </c:pt>
                <c:pt idx="113">
                  <c:v>39245</c:v>
                </c:pt>
                <c:pt idx="114">
                  <c:v>39246</c:v>
                </c:pt>
                <c:pt idx="115">
                  <c:v>39247</c:v>
                </c:pt>
                <c:pt idx="116">
                  <c:v>39248</c:v>
                </c:pt>
                <c:pt idx="117">
                  <c:v>39251</c:v>
                </c:pt>
                <c:pt idx="118">
                  <c:v>39252</c:v>
                </c:pt>
                <c:pt idx="119">
                  <c:v>39253</c:v>
                </c:pt>
                <c:pt idx="120">
                  <c:v>39254</c:v>
                </c:pt>
                <c:pt idx="121">
                  <c:v>39255</c:v>
                </c:pt>
                <c:pt idx="122">
                  <c:v>39258</c:v>
                </c:pt>
                <c:pt idx="123">
                  <c:v>39259</c:v>
                </c:pt>
                <c:pt idx="124">
                  <c:v>39260</c:v>
                </c:pt>
                <c:pt idx="125">
                  <c:v>39261</c:v>
                </c:pt>
                <c:pt idx="126">
                  <c:v>39262</c:v>
                </c:pt>
                <c:pt idx="127">
                  <c:v>39265</c:v>
                </c:pt>
                <c:pt idx="128">
                  <c:v>39266</c:v>
                </c:pt>
                <c:pt idx="129">
                  <c:v>39267</c:v>
                </c:pt>
                <c:pt idx="130">
                  <c:v>39268</c:v>
                </c:pt>
                <c:pt idx="131">
                  <c:v>39269</c:v>
                </c:pt>
                <c:pt idx="132">
                  <c:v>39272</c:v>
                </c:pt>
                <c:pt idx="133">
                  <c:v>39273</c:v>
                </c:pt>
                <c:pt idx="134">
                  <c:v>39274</c:v>
                </c:pt>
                <c:pt idx="135">
                  <c:v>39275</c:v>
                </c:pt>
                <c:pt idx="136">
                  <c:v>39276</c:v>
                </c:pt>
                <c:pt idx="137">
                  <c:v>39279</c:v>
                </c:pt>
                <c:pt idx="138">
                  <c:v>39280</c:v>
                </c:pt>
                <c:pt idx="139">
                  <c:v>39281</c:v>
                </c:pt>
                <c:pt idx="140">
                  <c:v>39282</c:v>
                </c:pt>
                <c:pt idx="141">
                  <c:v>39283</c:v>
                </c:pt>
                <c:pt idx="142">
                  <c:v>39286</c:v>
                </c:pt>
                <c:pt idx="143">
                  <c:v>39287</c:v>
                </c:pt>
                <c:pt idx="144">
                  <c:v>39288</c:v>
                </c:pt>
                <c:pt idx="145">
                  <c:v>39289</c:v>
                </c:pt>
                <c:pt idx="146">
                  <c:v>39290</c:v>
                </c:pt>
                <c:pt idx="147">
                  <c:v>39293</c:v>
                </c:pt>
                <c:pt idx="148">
                  <c:v>39294</c:v>
                </c:pt>
                <c:pt idx="149">
                  <c:v>39295</c:v>
                </c:pt>
                <c:pt idx="150">
                  <c:v>39296</c:v>
                </c:pt>
                <c:pt idx="151">
                  <c:v>39297</c:v>
                </c:pt>
                <c:pt idx="152">
                  <c:v>39300</c:v>
                </c:pt>
                <c:pt idx="153">
                  <c:v>39301</c:v>
                </c:pt>
                <c:pt idx="154">
                  <c:v>39302</c:v>
                </c:pt>
                <c:pt idx="155">
                  <c:v>39303</c:v>
                </c:pt>
                <c:pt idx="156">
                  <c:v>39304</c:v>
                </c:pt>
                <c:pt idx="157">
                  <c:v>39307</c:v>
                </c:pt>
                <c:pt idx="158">
                  <c:v>39308</c:v>
                </c:pt>
                <c:pt idx="159">
                  <c:v>39309</c:v>
                </c:pt>
                <c:pt idx="160">
                  <c:v>39310</c:v>
                </c:pt>
                <c:pt idx="161">
                  <c:v>39311</c:v>
                </c:pt>
                <c:pt idx="162">
                  <c:v>39314</c:v>
                </c:pt>
                <c:pt idx="163">
                  <c:v>39315</c:v>
                </c:pt>
                <c:pt idx="164">
                  <c:v>39316</c:v>
                </c:pt>
                <c:pt idx="165">
                  <c:v>39317</c:v>
                </c:pt>
                <c:pt idx="166">
                  <c:v>39318</c:v>
                </c:pt>
                <c:pt idx="167">
                  <c:v>39321</c:v>
                </c:pt>
                <c:pt idx="168">
                  <c:v>39322</c:v>
                </c:pt>
                <c:pt idx="169">
                  <c:v>39323</c:v>
                </c:pt>
                <c:pt idx="170">
                  <c:v>39324</c:v>
                </c:pt>
                <c:pt idx="171">
                  <c:v>39325</c:v>
                </c:pt>
                <c:pt idx="172">
                  <c:v>39328</c:v>
                </c:pt>
                <c:pt idx="173">
                  <c:v>39329</c:v>
                </c:pt>
                <c:pt idx="174">
                  <c:v>39330</c:v>
                </c:pt>
                <c:pt idx="175">
                  <c:v>39331</c:v>
                </c:pt>
                <c:pt idx="176">
                  <c:v>39332</c:v>
                </c:pt>
                <c:pt idx="177">
                  <c:v>39335</c:v>
                </c:pt>
                <c:pt idx="178">
                  <c:v>39336</c:v>
                </c:pt>
                <c:pt idx="179">
                  <c:v>39337</c:v>
                </c:pt>
                <c:pt idx="180">
                  <c:v>39338</c:v>
                </c:pt>
                <c:pt idx="181">
                  <c:v>39339</c:v>
                </c:pt>
                <c:pt idx="182">
                  <c:v>39342</c:v>
                </c:pt>
                <c:pt idx="183">
                  <c:v>39343</c:v>
                </c:pt>
                <c:pt idx="184">
                  <c:v>39344</c:v>
                </c:pt>
                <c:pt idx="185">
                  <c:v>39345</c:v>
                </c:pt>
                <c:pt idx="186">
                  <c:v>39346</c:v>
                </c:pt>
                <c:pt idx="187">
                  <c:v>39349</c:v>
                </c:pt>
                <c:pt idx="188">
                  <c:v>39350</c:v>
                </c:pt>
                <c:pt idx="189">
                  <c:v>39351</c:v>
                </c:pt>
                <c:pt idx="190">
                  <c:v>39352</c:v>
                </c:pt>
                <c:pt idx="191">
                  <c:v>39353</c:v>
                </c:pt>
                <c:pt idx="192">
                  <c:v>39356</c:v>
                </c:pt>
                <c:pt idx="193">
                  <c:v>39357</c:v>
                </c:pt>
                <c:pt idx="194">
                  <c:v>39358</c:v>
                </c:pt>
                <c:pt idx="195">
                  <c:v>39359</c:v>
                </c:pt>
                <c:pt idx="196">
                  <c:v>39360</c:v>
                </c:pt>
                <c:pt idx="197">
                  <c:v>39363</c:v>
                </c:pt>
                <c:pt idx="198">
                  <c:v>39364</c:v>
                </c:pt>
                <c:pt idx="199">
                  <c:v>39365</c:v>
                </c:pt>
                <c:pt idx="200">
                  <c:v>39366</c:v>
                </c:pt>
                <c:pt idx="201">
                  <c:v>39367</c:v>
                </c:pt>
                <c:pt idx="202">
                  <c:v>39370</c:v>
                </c:pt>
                <c:pt idx="203">
                  <c:v>39371</c:v>
                </c:pt>
                <c:pt idx="204">
                  <c:v>39372</c:v>
                </c:pt>
                <c:pt idx="205">
                  <c:v>39373</c:v>
                </c:pt>
                <c:pt idx="206">
                  <c:v>39374</c:v>
                </c:pt>
                <c:pt idx="207">
                  <c:v>39377</c:v>
                </c:pt>
                <c:pt idx="208">
                  <c:v>39378</c:v>
                </c:pt>
                <c:pt idx="209">
                  <c:v>39379</c:v>
                </c:pt>
                <c:pt idx="210">
                  <c:v>39380</c:v>
                </c:pt>
                <c:pt idx="211">
                  <c:v>39381</c:v>
                </c:pt>
                <c:pt idx="212">
                  <c:v>39384</c:v>
                </c:pt>
                <c:pt idx="213">
                  <c:v>39385</c:v>
                </c:pt>
                <c:pt idx="214">
                  <c:v>39386</c:v>
                </c:pt>
                <c:pt idx="215">
                  <c:v>39387</c:v>
                </c:pt>
                <c:pt idx="216">
                  <c:v>39388</c:v>
                </c:pt>
                <c:pt idx="217">
                  <c:v>39391</c:v>
                </c:pt>
                <c:pt idx="218">
                  <c:v>39392</c:v>
                </c:pt>
                <c:pt idx="219">
                  <c:v>39393</c:v>
                </c:pt>
                <c:pt idx="220">
                  <c:v>39394</c:v>
                </c:pt>
                <c:pt idx="221">
                  <c:v>39395</c:v>
                </c:pt>
                <c:pt idx="222">
                  <c:v>39398</c:v>
                </c:pt>
                <c:pt idx="223">
                  <c:v>39399</c:v>
                </c:pt>
                <c:pt idx="224">
                  <c:v>39400</c:v>
                </c:pt>
                <c:pt idx="225">
                  <c:v>39401</c:v>
                </c:pt>
                <c:pt idx="226">
                  <c:v>39402</c:v>
                </c:pt>
                <c:pt idx="227">
                  <c:v>39405</c:v>
                </c:pt>
                <c:pt idx="228">
                  <c:v>39406</c:v>
                </c:pt>
                <c:pt idx="229">
                  <c:v>39407</c:v>
                </c:pt>
                <c:pt idx="230">
                  <c:v>39408</c:v>
                </c:pt>
                <c:pt idx="231">
                  <c:v>39409</c:v>
                </c:pt>
                <c:pt idx="232">
                  <c:v>39412</c:v>
                </c:pt>
                <c:pt idx="233">
                  <c:v>39413</c:v>
                </c:pt>
                <c:pt idx="234">
                  <c:v>39414</c:v>
                </c:pt>
                <c:pt idx="235">
                  <c:v>39415</c:v>
                </c:pt>
                <c:pt idx="236">
                  <c:v>39416</c:v>
                </c:pt>
                <c:pt idx="237">
                  <c:v>39419</c:v>
                </c:pt>
                <c:pt idx="238">
                  <c:v>39420</c:v>
                </c:pt>
                <c:pt idx="239">
                  <c:v>39421</c:v>
                </c:pt>
                <c:pt idx="240">
                  <c:v>39422</c:v>
                </c:pt>
                <c:pt idx="241">
                  <c:v>39423</c:v>
                </c:pt>
                <c:pt idx="242">
                  <c:v>39426</c:v>
                </c:pt>
                <c:pt idx="243">
                  <c:v>39427</c:v>
                </c:pt>
                <c:pt idx="244">
                  <c:v>39428</c:v>
                </c:pt>
                <c:pt idx="245">
                  <c:v>39429</c:v>
                </c:pt>
                <c:pt idx="246">
                  <c:v>39430</c:v>
                </c:pt>
                <c:pt idx="247">
                  <c:v>39433</c:v>
                </c:pt>
                <c:pt idx="248">
                  <c:v>39434</c:v>
                </c:pt>
                <c:pt idx="249">
                  <c:v>39435</c:v>
                </c:pt>
                <c:pt idx="250">
                  <c:v>39436</c:v>
                </c:pt>
                <c:pt idx="251">
                  <c:v>39437</c:v>
                </c:pt>
                <c:pt idx="252">
                  <c:v>39440</c:v>
                </c:pt>
                <c:pt idx="253">
                  <c:v>39442</c:v>
                </c:pt>
                <c:pt idx="254">
                  <c:v>39443</c:v>
                </c:pt>
                <c:pt idx="255">
                  <c:v>39444</c:v>
                </c:pt>
                <c:pt idx="256">
                  <c:v>39447</c:v>
                </c:pt>
                <c:pt idx="257">
                  <c:v>39449</c:v>
                </c:pt>
                <c:pt idx="258">
                  <c:v>39450</c:v>
                </c:pt>
                <c:pt idx="259">
                  <c:v>39451</c:v>
                </c:pt>
                <c:pt idx="260">
                  <c:v>39454</c:v>
                </c:pt>
                <c:pt idx="261">
                  <c:v>39455</c:v>
                </c:pt>
                <c:pt idx="262">
                  <c:v>39456</c:v>
                </c:pt>
                <c:pt idx="263">
                  <c:v>39457</c:v>
                </c:pt>
                <c:pt idx="264">
                  <c:v>39458</c:v>
                </c:pt>
                <c:pt idx="265">
                  <c:v>39461</c:v>
                </c:pt>
                <c:pt idx="266">
                  <c:v>39462</c:v>
                </c:pt>
                <c:pt idx="267">
                  <c:v>39463</c:v>
                </c:pt>
                <c:pt idx="268">
                  <c:v>39464</c:v>
                </c:pt>
                <c:pt idx="269">
                  <c:v>39465</c:v>
                </c:pt>
                <c:pt idx="270">
                  <c:v>39468</c:v>
                </c:pt>
                <c:pt idx="271">
                  <c:v>39469</c:v>
                </c:pt>
                <c:pt idx="272">
                  <c:v>39470</c:v>
                </c:pt>
                <c:pt idx="273">
                  <c:v>39471</c:v>
                </c:pt>
                <c:pt idx="274">
                  <c:v>39472</c:v>
                </c:pt>
                <c:pt idx="275">
                  <c:v>39475</c:v>
                </c:pt>
                <c:pt idx="276">
                  <c:v>39476</c:v>
                </c:pt>
                <c:pt idx="277">
                  <c:v>39477</c:v>
                </c:pt>
                <c:pt idx="278">
                  <c:v>39478</c:v>
                </c:pt>
                <c:pt idx="279">
                  <c:v>39479</c:v>
                </c:pt>
                <c:pt idx="280">
                  <c:v>39482</c:v>
                </c:pt>
                <c:pt idx="281">
                  <c:v>39483</c:v>
                </c:pt>
                <c:pt idx="282">
                  <c:v>39484</c:v>
                </c:pt>
                <c:pt idx="283">
                  <c:v>39485</c:v>
                </c:pt>
                <c:pt idx="284">
                  <c:v>39486</c:v>
                </c:pt>
                <c:pt idx="285">
                  <c:v>39489</c:v>
                </c:pt>
                <c:pt idx="286">
                  <c:v>39490</c:v>
                </c:pt>
                <c:pt idx="287">
                  <c:v>39491</c:v>
                </c:pt>
                <c:pt idx="288">
                  <c:v>39492</c:v>
                </c:pt>
                <c:pt idx="289">
                  <c:v>39493</c:v>
                </c:pt>
                <c:pt idx="290">
                  <c:v>39496</c:v>
                </c:pt>
                <c:pt idx="291">
                  <c:v>39497</c:v>
                </c:pt>
                <c:pt idx="292">
                  <c:v>39498</c:v>
                </c:pt>
                <c:pt idx="293">
                  <c:v>39499</c:v>
                </c:pt>
                <c:pt idx="294">
                  <c:v>39500</c:v>
                </c:pt>
                <c:pt idx="295">
                  <c:v>39503</c:v>
                </c:pt>
                <c:pt idx="296">
                  <c:v>39504</c:v>
                </c:pt>
                <c:pt idx="297">
                  <c:v>39505</c:v>
                </c:pt>
                <c:pt idx="298">
                  <c:v>39506</c:v>
                </c:pt>
                <c:pt idx="299">
                  <c:v>39507</c:v>
                </c:pt>
                <c:pt idx="300">
                  <c:v>39510</c:v>
                </c:pt>
                <c:pt idx="301">
                  <c:v>39511</c:v>
                </c:pt>
                <c:pt idx="302">
                  <c:v>39512</c:v>
                </c:pt>
                <c:pt idx="303">
                  <c:v>39513</c:v>
                </c:pt>
                <c:pt idx="304">
                  <c:v>39514</c:v>
                </c:pt>
                <c:pt idx="305">
                  <c:v>39517</c:v>
                </c:pt>
                <c:pt idx="306">
                  <c:v>39518</c:v>
                </c:pt>
                <c:pt idx="307">
                  <c:v>39519</c:v>
                </c:pt>
                <c:pt idx="308">
                  <c:v>39520</c:v>
                </c:pt>
                <c:pt idx="309">
                  <c:v>39521</c:v>
                </c:pt>
                <c:pt idx="310">
                  <c:v>39524</c:v>
                </c:pt>
                <c:pt idx="311">
                  <c:v>39525</c:v>
                </c:pt>
                <c:pt idx="312">
                  <c:v>39526</c:v>
                </c:pt>
                <c:pt idx="313">
                  <c:v>39527</c:v>
                </c:pt>
                <c:pt idx="314">
                  <c:v>39528</c:v>
                </c:pt>
                <c:pt idx="315">
                  <c:v>39531</c:v>
                </c:pt>
                <c:pt idx="316">
                  <c:v>39532</c:v>
                </c:pt>
                <c:pt idx="317">
                  <c:v>39533</c:v>
                </c:pt>
                <c:pt idx="318">
                  <c:v>39534</c:v>
                </c:pt>
                <c:pt idx="319">
                  <c:v>39535</c:v>
                </c:pt>
                <c:pt idx="320">
                  <c:v>39538</c:v>
                </c:pt>
              </c:numCache>
            </c:numRef>
          </c:cat>
          <c:val>
            <c:numRef>
              <c:f>'[3]12'!$T$12:$T$332</c:f>
              <c:numCache>
                <c:ptCount val="321"/>
                <c:pt idx="0">
                  <c:v>19.7</c:v>
                </c:pt>
                <c:pt idx="1">
                  <c:v>19.4</c:v>
                </c:pt>
                <c:pt idx="2">
                  <c:v>19.7</c:v>
                </c:pt>
                <c:pt idx="3">
                  <c:v>19.7</c:v>
                </c:pt>
                <c:pt idx="4">
                  <c:v>19.2</c:v>
                </c:pt>
                <c:pt idx="5">
                  <c:v>19.2</c:v>
                </c:pt>
                <c:pt idx="6">
                  <c:v>19.2</c:v>
                </c:pt>
                <c:pt idx="7">
                  <c:v>19.6</c:v>
                </c:pt>
                <c:pt idx="8">
                  <c:v>19.6</c:v>
                </c:pt>
                <c:pt idx="9">
                  <c:v>19.5</c:v>
                </c:pt>
                <c:pt idx="10">
                  <c:v>19.5</c:v>
                </c:pt>
                <c:pt idx="11">
                  <c:v>19.5</c:v>
                </c:pt>
                <c:pt idx="12">
                  <c:v>19.5</c:v>
                </c:pt>
                <c:pt idx="13">
                  <c:v>19.5</c:v>
                </c:pt>
                <c:pt idx="14">
                  <c:v>19.5</c:v>
                </c:pt>
                <c:pt idx="15">
                  <c:v>19.1</c:v>
                </c:pt>
                <c:pt idx="16">
                  <c:v>19.1</c:v>
                </c:pt>
                <c:pt idx="17">
                  <c:v>19.1</c:v>
                </c:pt>
                <c:pt idx="18">
                  <c:v>19.1</c:v>
                </c:pt>
                <c:pt idx="19">
                  <c:v>19.1</c:v>
                </c:pt>
                <c:pt idx="20">
                  <c:v>19.1</c:v>
                </c:pt>
                <c:pt idx="21">
                  <c:v>19.1</c:v>
                </c:pt>
                <c:pt idx="22">
                  <c:v>19.1</c:v>
                </c:pt>
                <c:pt idx="23">
                  <c:v>19</c:v>
                </c:pt>
                <c:pt idx="24">
                  <c:v>19.4</c:v>
                </c:pt>
                <c:pt idx="25">
                  <c:v>19.4</c:v>
                </c:pt>
                <c:pt idx="26">
                  <c:v>19.3</c:v>
                </c:pt>
                <c:pt idx="27">
                  <c:v>18.9</c:v>
                </c:pt>
                <c:pt idx="28">
                  <c:v>18.9</c:v>
                </c:pt>
                <c:pt idx="29">
                  <c:v>18.9</c:v>
                </c:pt>
                <c:pt idx="30">
                  <c:v>19.1</c:v>
                </c:pt>
                <c:pt idx="31">
                  <c:v>19.1</c:v>
                </c:pt>
                <c:pt idx="32">
                  <c:v>19.1</c:v>
                </c:pt>
                <c:pt idx="33">
                  <c:v>19.1</c:v>
                </c:pt>
                <c:pt idx="34">
                  <c:v>19.1</c:v>
                </c:pt>
                <c:pt idx="35">
                  <c:v>19.1</c:v>
                </c:pt>
                <c:pt idx="36">
                  <c:v>19.1</c:v>
                </c:pt>
                <c:pt idx="37">
                  <c:v>19</c:v>
                </c:pt>
                <c:pt idx="38">
                  <c:v>19.1</c:v>
                </c:pt>
                <c:pt idx="39">
                  <c:v>19.1</c:v>
                </c:pt>
                <c:pt idx="40">
                  <c:v>19.1</c:v>
                </c:pt>
                <c:pt idx="41">
                  <c:v>19.1</c:v>
                </c:pt>
                <c:pt idx="42">
                  <c:v>19</c:v>
                </c:pt>
                <c:pt idx="43">
                  <c:v>18.7</c:v>
                </c:pt>
                <c:pt idx="44">
                  <c:v>18.7</c:v>
                </c:pt>
                <c:pt idx="45">
                  <c:v>18.7</c:v>
                </c:pt>
                <c:pt idx="46">
                  <c:v>18.7</c:v>
                </c:pt>
                <c:pt idx="47">
                  <c:v>18.7</c:v>
                </c:pt>
                <c:pt idx="48">
                  <c:v>18.7</c:v>
                </c:pt>
                <c:pt idx="49">
                  <c:v>18.7</c:v>
                </c:pt>
                <c:pt idx="50">
                  <c:v>18.7</c:v>
                </c:pt>
                <c:pt idx="51">
                  <c:v>18.7</c:v>
                </c:pt>
                <c:pt idx="52">
                  <c:v>18.7</c:v>
                </c:pt>
                <c:pt idx="53">
                  <c:v>18.7</c:v>
                </c:pt>
                <c:pt idx="54">
                  <c:v>18.7</c:v>
                </c:pt>
                <c:pt idx="55">
                  <c:v>18.7</c:v>
                </c:pt>
                <c:pt idx="56">
                  <c:v>18.7</c:v>
                </c:pt>
                <c:pt idx="57">
                  <c:v>18.7</c:v>
                </c:pt>
                <c:pt idx="58">
                  <c:v>18.8</c:v>
                </c:pt>
                <c:pt idx="59">
                  <c:v>18.6</c:v>
                </c:pt>
                <c:pt idx="60">
                  <c:v>18.6</c:v>
                </c:pt>
                <c:pt idx="61">
                  <c:v>18.6</c:v>
                </c:pt>
                <c:pt idx="62">
                  <c:v>18.8</c:v>
                </c:pt>
                <c:pt idx="63">
                  <c:v>18.8</c:v>
                </c:pt>
                <c:pt idx="64">
                  <c:v>18.9</c:v>
                </c:pt>
                <c:pt idx="65">
                  <c:v>18.6</c:v>
                </c:pt>
                <c:pt idx="66">
                  <c:v>18.7</c:v>
                </c:pt>
                <c:pt idx="67">
                  <c:v>18.6</c:v>
                </c:pt>
                <c:pt idx="68">
                  <c:v>18.6</c:v>
                </c:pt>
                <c:pt idx="69">
                  <c:v>18.5</c:v>
                </c:pt>
                <c:pt idx="70">
                  <c:v>18.5</c:v>
                </c:pt>
                <c:pt idx="71">
                  <c:v>18.6</c:v>
                </c:pt>
                <c:pt idx="72">
                  <c:v>18.6</c:v>
                </c:pt>
                <c:pt idx="73">
                  <c:v>18.6</c:v>
                </c:pt>
                <c:pt idx="74">
                  <c:v>18.6</c:v>
                </c:pt>
                <c:pt idx="75">
                  <c:v>18.6</c:v>
                </c:pt>
                <c:pt idx="76">
                  <c:v>18.6</c:v>
                </c:pt>
                <c:pt idx="77">
                  <c:v>18.7</c:v>
                </c:pt>
                <c:pt idx="78">
                  <c:v>18.6</c:v>
                </c:pt>
                <c:pt idx="79">
                  <c:v>18.6</c:v>
                </c:pt>
                <c:pt idx="80">
                  <c:v>18.6</c:v>
                </c:pt>
                <c:pt idx="81">
                  <c:v>18.6</c:v>
                </c:pt>
                <c:pt idx="82">
                  <c:v>18.6</c:v>
                </c:pt>
                <c:pt idx="83">
                  <c:v>18.5</c:v>
                </c:pt>
                <c:pt idx="84">
                  <c:v>18.5</c:v>
                </c:pt>
                <c:pt idx="85">
                  <c:v>18.6</c:v>
                </c:pt>
                <c:pt idx="86">
                  <c:v>18.6</c:v>
                </c:pt>
                <c:pt idx="87">
                  <c:v>18.6</c:v>
                </c:pt>
                <c:pt idx="88">
                  <c:v>18.6</c:v>
                </c:pt>
                <c:pt idx="89">
                  <c:v>18.6</c:v>
                </c:pt>
                <c:pt idx="90">
                  <c:v>18.7</c:v>
                </c:pt>
                <c:pt idx="91">
                  <c:v>18.7</c:v>
                </c:pt>
                <c:pt idx="92">
                  <c:v>18.7</c:v>
                </c:pt>
                <c:pt idx="93">
                  <c:v>18.6</c:v>
                </c:pt>
                <c:pt idx="94">
                  <c:v>18.6</c:v>
                </c:pt>
                <c:pt idx="95">
                  <c:v>18.6</c:v>
                </c:pt>
                <c:pt idx="96">
                  <c:v>18.5</c:v>
                </c:pt>
                <c:pt idx="97">
                  <c:v>18.5</c:v>
                </c:pt>
                <c:pt idx="98">
                  <c:v>18.5</c:v>
                </c:pt>
                <c:pt idx="99">
                  <c:v>18.5</c:v>
                </c:pt>
                <c:pt idx="100">
                  <c:v>18.5</c:v>
                </c:pt>
                <c:pt idx="101">
                  <c:v>18.5</c:v>
                </c:pt>
                <c:pt idx="102">
                  <c:v>18.5</c:v>
                </c:pt>
                <c:pt idx="103">
                  <c:v>18.4</c:v>
                </c:pt>
                <c:pt idx="104">
                  <c:v>18.5</c:v>
                </c:pt>
                <c:pt idx="105">
                  <c:v>18.5</c:v>
                </c:pt>
                <c:pt idx="106">
                  <c:v>18.5</c:v>
                </c:pt>
                <c:pt idx="107">
                  <c:v>18.5</c:v>
                </c:pt>
                <c:pt idx="108">
                  <c:v>18.5</c:v>
                </c:pt>
                <c:pt idx="109">
                  <c:v>18.5</c:v>
                </c:pt>
                <c:pt idx="110">
                  <c:v>18.5</c:v>
                </c:pt>
                <c:pt idx="111">
                  <c:v>18.6</c:v>
                </c:pt>
                <c:pt idx="112">
                  <c:v>18.6</c:v>
                </c:pt>
                <c:pt idx="113">
                  <c:v>18.6</c:v>
                </c:pt>
                <c:pt idx="114">
                  <c:v>18.6</c:v>
                </c:pt>
                <c:pt idx="115">
                  <c:v>18.6</c:v>
                </c:pt>
                <c:pt idx="116">
                  <c:v>18.6</c:v>
                </c:pt>
                <c:pt idx="117">
                  <c:v>18.6</c:v>
                </c:pt>
                <c:pt idx="118">
                  <c:v>18.6</c:v>
                </c:pt>
                <c:pt idx="119">
                  <c:v>18.6</c:v>
                </c:pt>
                <c:pt idx="120">
                  <c:v>18.6</c:v>
                </c:pt>
                <c:pt idx="121">
                  <c:v>18.5</c:v>
                </c:pt>
                <c:pt idx="122">
                  <c:v>18.5</c:v>
                </c:pt>
                <c:pt idx="123">
                  <c:v>18.5</c:v>
                </c:pt>
                <c:pt idx="124">
                  <c:v>18.5</c:v>
                </c:pt>
                <c:pt idx="125">
                  <c:v>18.6</c:v>
                </c:pt>
                <c:pt idx="126">
                  <c:v>18.5</c:v>
                </c:pt>
                <c:pt idx="127">
                  <c:v>18.7</c:v>
                </c:pt>
                <c:pt idx="128">
                  <c:v>18.7</c:v>
                </c:pt>
                <c:pt idx="129">
                  <c:v>18.7</c:v>
                </c:pt>
                <c:pt idx="130">
                  <c:v>18.8</c:v>
                </c:pt>
                <c:pt idx="131">
                  <c:v>18.8</c:v>
                </c:pt>
                <c:pt idx="132">
                  <c:v>18.8</c:v>
                </c:pt>
                <c:pt idx="133">
                  <c:v>18.9</c:v>
                </c:pt>
                <c:pt idx="134">
                  <c:v>18.9</c:v>
                </c:pt>
                <c:pt idx="135">
                  <c:v>19</c:v>
                </c:pt>
                <c:pt idx="136">
                  <c:v>19</c:v>
                </c:pt>
                <c:pt idx="137">
                  <c:v>19.3</c:v>
                </c:pt>
                <c:pt idx="138">
                  <c:v>19.3</c:v>
                </c:pt>
                <c:pt idx="139">
                  <c:v>19.3</c:v>
                </c:pt>
                <c:pt idx="140">
                  <c:v>19.4</c:v>
                </c:pt>
                <c:pt idx="141">
                  <c:v>19.5</c:v>
                </c:pt>
                <c:pt idx="142">
                  <c:v>20.7</c:v>
                </c:pt>
                <c:pt idx="143">
                  <c:v>21.5</c:v>
                </c:pt>
                <c:pt idx="144">
                  <c:v>21.5</c:v>
                </c:pt>
                <c:pt idx="145">
                  <c:v>21.7</c:v>
                </c:pt>
                <c:pt idx="146">
                  <c:v>21.7</c:v>
                </c:pt>
                <c:pt idx="147">
                  <c:v>22.9</c:v>
                </c:pt>
                <c:pt idx="148">
                  <c:v>23.3</c:v>
                </c:pt>
                <c:pt idx="149">
                  <c:v>23.7</c:v>
                </c:pt>
                <c:pt idx="150">
                  <c:v>24.2</c:v>
                </c:pt>
                <c:pt idx="151">
                  <c:v>24.9</c:v>
                </c:pt>
                <c:pt idx="152">
                  <c:v>25.2</c:v>
                </c:pt>
                <c:pt idx="153">
                  <c:v>26.6</c:v>
                </c:pt>
                <c:pt idx="154">
                  <c:v>26.5</c:v>
                </c:pt>
                <c:pt idx="155">
                  <c:v>27.1</c:v>
                </c:pt>
                <c:pt idx="156">
                  <c:v>27.6</c:v>
                </c:pt>
                <c:pt idx="157">
                  <c:v>30.6</c:v>
                </c:pt>
                <c:pt idx="158">
                  <c:v>30.8</c:v>
                </c:pt>
                <c:pt idx="159">
                  <c:v>30.6</c:v>
                </c:pt>
                <c:pt idx="160">
                  <c:v>31.2</c:v>
                </c:pt>
                <c:pt idx="161">
                  <c:v>31.1</c:v>
                </c:pt>
                <c:pt idx="162">
                  <c:v>31.6</c:v>
                </c:pt>
                <c:pt idx="163">
                  <c:v>31.8</c:v>
                </c:pt>
                <c:pt idx="164">
                  <c:v>31.7</c:v>
                </c:pt>
                <c:pt idx="165">
                  <c:v>28.8</c:v>
                </c:pt>
                <c:pt idx="166">
                  <c:v>28.6</c:v>
                </c:pt>
                <c:pt idx="167">
                  <c:v>28.7</c:v>
                </c:pt>
                <c:pt idx="168">
                  <c:v>27.4</c:v>
                </c:pt>
                <c:pt idx="169">
                  <c:v>33.1</c:v>
                </c:pt>
                <c:pt idx="170">
                  <c:v>34.2</c:v>
                </c:pt>
                <c:pt idx="171">
                  <c:v>36.8</c:v>
                </c:pt>
                <c:pt idx="172">
                  <c:v>41.1</c:v>
                </c:pt>
                <c:pt idx="173">
                  <c:v>43.9</c:v>
                </c:pt>
                <c:pt idx="174">
                  <c:v>53.7</c:v>
                </c:pt>
                <c:pt idx="175">
                  <c:v>53.5</c:v>
                </c:pt>
                <c:pt idx="176">
                  <c:v>53.4</c:v>
                </c:pt>
                <c:pt idx="177">
                  <c:v>54</c:v>
                </c:pt>
                <c:pt idx="178">
                  <c:v>53.8</c:v>
                </c:pt>
                <c:pt idx="179">
                  <c:v>53.7</c:v>
                </c:pt>
                <c:pt idx="180">
                  <c:v>53.9</c:v>
                </c:pt>
                <c:pt idx="181">
                  <c:v>54.7</c:v>
                </c:pt>
                <c:pt idx="182">
                  <c:v>54.6</c:v>
                </c:pt>
                <c:pt idx="183">
                  <c:v>54.9</c:v>
                </c:pt>
                <c:pt idx="184">
                  <c:v>54.3</c:v>
                </c:pt>
                <c:pt idx="185">
                  <c:v>53.8</c:v>
                </c:pt>
                <c:pt idx="186">
                  <c:v>53.7</c:v>
                </c:pt>
                <c:pt idx="187">
                  <c:v>58.2</c:v>
                </c:pt>
                <c:pt idx="188">
                  <c:v>56.5</c:v>
                </c:pt>
                <c:pt idx="189">
                  <c:v>55.6</c:v>
                </c:pt>
                <c:pt idx="190">
                  <c:v>54.7</c:v>
                </c:pt>
                <c:pt idx="191">
                  <c:v>56</c:v>
                </c:pt>
                <c:pt idx="192">
                  <c:v>54.3</c:v>
                </c:pt>
                <c:pt idx="193">
                  <c:v>54.7</c:v>
                </c:pt>
                <c:pt idx="194">
                  <c:v>56.5</c:v>
                </c:pt>
                <c:pt idx="195">
                  <c:v>56.5</c:v>
                </c:pt>
                <c:pt idx="196">
                  <c:v>58.1</c:v>
                </c:pt>
                <c:pt idx="197">
                  <c:v>58.5</c:v>
                </c:pt>
                <c:pt idx="198">
                  <c:v>58.9</c:v>
                </c:pt>
                <c:pt idx="199">
                  <c:v>60</c:v>
                </c:pt>
                <c:pt idx="200">
                  <c:v>61.1</c:v>
                </c:pt>
                <c:pt idx="201">
                  <c:v>59.3</c:v>
                </c:pt>
                <c:pt idx="202">
                  <c:v>59.7</c:v>
                </c:pt>
                <c:pt idx="203">
                  <c:v>59.5</c:v>
                </c:pt>
                <c:pt idx="204">
                  <c:v>58.1</c:v>
                </c:pt>
                <c:pt idx="205">
                  <c:v>58.1</c:v>
                </c:pt>
                <c:pt idx="206">
                  <c:v>58.5</c:v>
                </c:pt>
                <c:pt idx="207">
                  <c:v>59.8</c:v>
                </c:pt>
                <c:pt idx="208">
                  <c:v>59.3</c:v>
                </c:pt>
                <c:pt idx="209">
                  <c:v>59.9</c:v>
                </c:pt>
                <c:pt idx="210">
                  <c:v>60</c:v>
                </c:pt>
                <c:pt idx="211">
                  <c:v>60.3</c:v>
                </c:pt>
                <c:pt idx="212">
                  <c:v>60.4</c:v>
                </c:pt>
                <c:pt idx="213">
                  <c:v>61.4</c:v>
                </c:pt>
                <c:pt idx="214">
                  <c:v>61.2</c:v>
                </c:pt>
                <c:pt idx="215">
                  <c:v>60.9</c:v>
                </c:pt>
                <c:pt idx="216">
                  <c:v>60.9</c:v>
                </c:pt>
                <c:pt idx="217">
                  <c:v>62.2</c:v>
                </c:pt>
                <c:pt idx="218">
                  <c:v>61.9</c:v>
                </c:pt>
                <c:pt idx="219">
                  <c:v>61.8</c:v>
                </c:pt>
                <c:pt idx="220">
                  <c:v>62.1</c:v>
                </c:pt>
                <c:pt idx="221">
                  <c:v>62.4</c:v>
                </c:pt>
                <c:pt idx="222">
                  <c:v>63.4</c:v>
                </c:pt>
                <c:pt idx="223">
                  <c:v>64.9</c:v>
                </c:pt>
                <c:pt idx="224">
                  <c:v>65</c:v>
                </c:pt>
                <c:pt idx="225">
                  <c:v>65.1</c:v>
                </c:pt>
                <c:pt idx="226">
                  <c:v>65.9</c:v>
                </c:pt>
                <c:pt idx="227">
                  <c:v>66.7</c:v>
                </c:pt>
                <c:pt idx="228">
                  <c:v>66.8</c:v>
                </c:pt>
                <c:pt idx="229">
                  <c:v>67</c:v>
                </c:pt>
                <c:pt idx="230">
                  <c:v>67.6</c:v>
                </c:pt>
                <c:pt idx="231">
                  <c:v>68.2</c:v>
                </c:pt>
                <c:pt idx="232">
                  <c:v>69.4</c:v>
                </c:pt>
                <c:pt idx="233">
                  <c:v>69.8</c:v>
                </c:pt>
                <c:pt idx="234">
                  <c:v>69.7</c:v>
                </c:pt>
                <c:pt idx="235">
                  <c:v>69.4</c:v>
                </c:pt>
                <c:pt idx="236">
                  <c:v>73.4</c:v>
                </c:pt>
                <c:pt idx="237">
                  <c:v>76.4</c:v>
                </c:pt>
                <c:pt idx="238">
                  <c:v>76.3</c:v>
                </c:pt>
                <c:pt idx="239">
                  <c:v>76.9</c:v>
                </c:pt>
                <c:pt idx="240">
                  <c:v>79.2</c:v>
                </c:pt>
                <c:pt idx="241">
                  <c:v>78.8</c:v>
                </c:pt>
                <c:pt idx="242">
                  <c:v>78.9</c:v>
                </c:pt>
                <c:pt idx="243">
                  <c:v>80.5</c:v>
                </c:pt>
                <c:pt idx="244">
                  <c:v>80.7</c:v>
                </c:pt>
                <c:pt idx="245">
                  <c:v>80.9</c:v>
                </c:pt>
                <c:pt idx="246">
                  <c:v>81</c:v>
                </c:pt>
                <c:pt idx="247">
                  <c:v>81.9</c:v>
                </c:pt>
                <c:pt idx="248">
                  <c:v>81.2</c:v>
                </c:pt>
                <c:pt idx="249">
                  <c:v>81.7</c:v>
                </c:pt>
                <c:pt idx="250">
                  <c:v>82</c:v>
                </c:pt>
                <c:pt idx="251">
                  <c:v>82.2</c:v>
                </c:pt>
                <c:pt idx="252">
                  <c:v>82.3</c:v>
                </c:pt>
                <c:pt idx="253">
                  <c:v>82.5</c:v>
                </c:pt>
                <c:pt idx="254">
                  <c:v>82.5</c:v>
                </c:pt>
                <c:pt idx="255">
                  <c:v>81.3</c:v>
                </c:pt>
                <c:pt idx="256">
                  <c:v>81.4</c:v>
                </c:pt>
                <c:pt idx="257">
                  <c:v>81.9</c:v>
                </c:pt>
                <c:pt idx="258">
                  <c:v>80.6</c:v>
                </c:pt>
                <c:pt idx="259">
                  <c:v>82.2</c:v>
                </c:pt>
                <c:pt idx="260">
                  <c:v>81.9</c:v>
                </c:pt>
                <c:pt idx="261">
                  <c:v>82.2</c:v>
                </c:pt>
                <c:pt idx="262">
                  <c:v>82.5</c:v>
                </c:pt>
                <c:pt idx="263">
                  <c:v>82.8</c:v>
                </c:pt>
                <c:pt idx="264">
                  <c:v>84</c:v>
                </c:pt>
                <c:pt idx="265">
                  <c:v>84.1</c:v>
                </c:pt>
                <c:pt idx="266">
                  <c:v>84.6</c:v>
                </c:pt>
                <c:pt idx="267">
                  <c:v>84.5</c:v>
                </c:pt>
                <c:pt idx="268">
                  <c:v>85.6</c:v>
                </c:pt>
                <c:pt idx="269">
                  <c:v>86.9</c:v>
                </c:pt>
                <c:pt idx="270">
                  <c:v>88.7</c:v>
                </c:pt>
                <c:pt idx="271">
                  <c:v>89.4</c:v>
                </c:pt>
                <c:pt idx="272">
                  <c:v>89.9</c:v>
                </c:pt>
                <c:pt idx="273">
                  <c:v>89.8</c:v>
                </c:pt>
                <c:pt idx="274">
                  <c:v>91.9</c:v>
                </c:pt>
                <c:pt idx="275">
                  <c:v>94.5</c:v>
                </c:pt>
                <c:pt idx="276">
                  <c:v>96.1</c:v>
                </c:pt>
                <c:pt idx="277">
                  <c:v>96.1</c:v>
                </c:pt>
                <c:pt idx="278">
                  <c:v>96.8</c:v>
                </c:pt>
                <c:pt idx="279">
                  <c:v>102.7</c:v>
                </c:pt>
                <c:pt idx="280">
                  <c:v>105.4</c:v>
                </c:pt>
                <c:pt idx="281">
                  <c:v>109.5</c:v>
                </c:pt>
                <c:pt idx="282">
                  <c:v>109.9</c:v>
                </c:pt>
                <c:pt idx="283">
                  <c:v>111.8</c:v>
                </c:pt>
                <c:pt idx="284">
                  <c:v>113</c:v>
                </c:pt>
                <c:pt idx="285">
                  <c:v>115</c:v>
                </c:pt>
                <c:pt idx="286">
                  <c:v>116.3</c:v>
                </c:pt>
                <c:pt idx="287">
                  <c:v>116.4</c:v>
                </c:pt>
                <c:pt idx="288">
                  <c:v>117.5</c:v>
                </c:pt>
                <c:pt idx="289">
                  <c:v>120.5</c:v>
                </c:pt>
                <c:pt idx="290">
                  <c:v>121.3</c:v>
                </c:pt>
                <c:pt idx="291">
                  <c:v>123.7</c:v>
                </c:pt>
                <c:pt idx="292">
                  <c:v>123.7</c:v>
                </c:pt>
                <c:pt idx="293">
                  <c:v>126.2</c:v>
                </c:pt>
                <c:pt idx="294">
                  <c:v>126.1</c:v>
                </c:pt>
                <c:pt idx="295">
                  <c:v>129.5</c:v>
                </c:pt>
                <c:pt idx="296">
                  <c:v>128.4</c:v>
                </c:pt>
                <c:pt idx="297">
                  <c:v>131.1</c:v>
                </c:pt>
                <c:pt idx="298">
                  <c:v>131</c:v>
                </c:pt>
                <c:pt idx="299">
                  <c:v>139.3</c:v>
                </c:pt>
                <c:pt idx="300">
                  <c:v>143.2</c:v>
                </c:pt>
                <c:pt idx="301">
                  <c:v>146.2</c:v>
                </c:pt>
                <c:pt idx="302">
                  <c:v>146.2</c:v>
                </c:pt>
                <c:pt idx="303">
                  <c:v>147.7</c:v>
                </c:pt>
                <c:pt idx="304">
                  <c:v>155.8</c:v>
                </c:pt>
                <c:pt idx="305">
                  <c:v>171.3</c:v>
                </c:pt>
                <c:pt idx="306">
                  <c:v>168.3</c:v>
                </c:pt>
                <c:pt idx="307">
                  <c:v>170.6</c:v>
                </c:pt>
                <c:pt idx="308">
                  <c:v>171.2</c:v>
                </c:pt>
                <c:pt idx="309">
                  <c:v>185</c:v>
                </c:pt>
                <c:pt idx="310">
                  <c:v>172.9</c:v>
                </c:pt>
                <c:pt idx="311">
                  <c:v>175.6</c:v>
                </c:pt>
                <c:pt idx="312">
                  <c:v>181.5</c:v>
                </c:pt>
                <c:pt idx="313">
                  <c:v>178.3</c:v>
                </c:pt>
                <c:pt idx="314">
                  <c:v>188.1</c:v>
                </c:pt>
                <c:pt idx="315">
                  <c:v>184</c:v>
                </c:pt>
                <c:pt idx="316">
                  <c:v>181.5</c:v>
                </c:pt>
                <c:pt idx="317">
                  <c:v>183.4</c:v>
                </c:pt>
                <c:pt idx="318">
                  <c:v>190.1</c:v>
                </c:pt>
                <c:pt idx="319">
                  <c:v>189</c:v>
                </c:pt>
                <c:pt idx="320">
                  <c:v>216.2</c:v>
                </c:pt>
              </c:numCache>
            </c:numRef>
          </c:val>
          <c:smooth val="0"/>
        </c:ser>
        <c:axId val="25871436"/>
        <c:axId val="29008829"/>
      </c:lineChart>
      <c:dateAx>
        <c:axId val="25871436"/>
        <c:scaling>
          <c:orientation val="minMax"/>
          <c:max val="39539"/>
          <c:min val="39114"/>
        </c:scaling>
        <c:axPos val="b"/>
        <c:delete val="0"/>
        <c:numFmt formatCode="m/yy" sourceLinked="0"/>
        <c:majorTickMark val="out"/>
        <c:minorTickMark val="none"/>
        <c:tickLblPos val="nextTo"/>
        <c:crossAx val="29008829"/>
        <c:crosses val="autoZero"/>
        <c:auto val="0"/>
        <c:baseTimeUnit val="days"/>
        <c:majorUnit val="1"/>
        <c:majorTimeUnit val="months"/>
        <c:noMultiLvlLbl val="0"/>
      </c:dateAx>
      <c:valAx>
        <c:axId val="29008829"/>
        <c:scaling>
          <c:orientation val="minMax"/>
        </c:scaling>
        <c:axPos val="l"/>
        <c:majorGridlines/>
        <c:delete val="0"/>
        <c:numFmt formatCode="General" sourceLinked="1"/>
        <c:majorTickMark val="out"/>
        <c:minorTickMark val="none"/>
        <c:tickLblPos val="nextTo"/>
        <c:crossAx val="2587143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9.1. Lehman Securitisation Index Option Adjusted Spreads</a:t>
            </a:r>
          </a:p>
        </c:rich>
      </c:tx>
      <c:layout>
        <c:manualLayout>
          <c:xMode val="factor"/>
          <c:yMode val="factor"/>
          <c:x val="-0.007"/>
          <c:y val="-0.01425"/>
        </c:manualLayout>
      </c:layout>
      <c:spPr>
        <a:noFill/>
        <a:ln>
          <a:noFill/>
        </a:ln>
      </c:spPr>
    </c:title>
    <c:plotArea>
      <c:layout>
        <c:manualLayout>
          <c:xMode val="edge"/>
          <c:yMode val="edge"/>
          <c:x val="0.0685"/>
          <c:y val="0.07725"/>
          <c:w val="0.9235"/>
          <c:h val="0.83025"/>
        </c:manualLayout>
      </c:layout>
      <c:lineChart>
        <c:grouping val="standard"/>
        <c:varyColors val="0"/>
        <c:ser>
          <c:idx val="0"/>
          <c:order val="0"/>
          <c:tx>
            <c:strRef>
              <c:f>'[4]14'!$B$7</c:f>
              <c:strCache>
                <c:ptCount val="1"/>
                <c:pt idx="0">
                  <c:v>Lehman U.S. Securitized OAS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'[4]14'!$A$8:$A$774</c:f>
              <c:numCache>
                <c:ptCount val="343"/>
                <c:pt idx="0">
                  <c:v>39084</c:v>
                </c:pt>
                <c:pt idx="1">
                  <c:v>39085</c:v>
                </c:pt>
                <c:pt idx="2">
                  <c:v>39086</c:v>
                </c:pt>
                <c:pt idx="3">
                  <c:v>39087</c:v>
                </c:pt>
                <c:pt idx="4">
                  <c:v>39090</c:v>
                </c:pt>
                <c:pt idx="5">
                  <c:v>39091</c:v>
                </c:pt>
                <c:pt idx="6">
                  <c:v>39092</c:v>
                </c:pt>
                <c:pt idx="7">
                  <c:v>39093</c:v>
                </c:pt>
                <c:pt idx="8">
                  <c:v>39094</c:v>
                </c:pt>
                <c:pt idx="10">
                  <c:v>39098</c:v>
                </c:pt>
                <c:pt idx="11">
                  <c:v>39099</c:v>
                </c:pt>
                <c:pt idx="12">
                  <c:v>39100</c:v>
                </c:pt>
                <c:pt idx="13">
                  <c:v>39101</c:v>
                </c:pt>
                <c:pt idx="14">
                  <c:v>39104</c:v>
                </c:pt>
                <c:pt idx="15">
                  <c:v>39105</c:v>
                </c:pt>
                <c:pt idx="16">
                  <c:v>39106</c:v>
                </c:pt>
                <c:pt idx="17">
                  <c:v>39107</c:v>
                </c:pt>
                <c:pt idx="18">
                  <c:v>39108</c:v>
                </c:pt>
                <c:pt idx="19">
                  <c:v>39111</c:v>
                </c:pt>
                <c:pt idx="20">
                  <c:v>39112</c:v>
                </c:pt>
                <c:pt idx="21">
                  <c:v>39113</c:v>
                </c:pt>
                <c:pt idx="22">
                  <c:v>39114</c:v>
                </c:pt>
                <c:pt idx="23">
                  <c:v>39115</c:v>
                </c:pt>
                <c:pt idx="24">
                  <c:v>39118</c:v>
                </c:pt>
                <c:pt idx="25">
                  <c:v>39119</c:v>
                </c:pt>
                <c:pt idx="26">
                  <c:v>39120</c:v>
                </c:pt>
                <c:pt idx="27">
                  <c:v>39121</c:v>
                </c:pt>
                <c:pt idx="28">
                  <c:v>39122</c:v>
                </c:pt>
                <c:pt idx="29">
                  <c:v>39125</c:v>
                </c:pt>
                <c:pt idx="30">
                  <c:v>39126</c:v>
                </c:pt>
                <c:pt idx="31">
                  <c:v>39127</c:v>
                </c:pt>
                <c:pt idx="32">
                  <c:v>39128</c:v>
                </c:pt>
                <c:pt idx="33">
                  <c:v>39129</c:v>
                </c:pt>
                <c:pt idx="35">
                  <c:v>39133</c:v>
                </c:pt>
                <c:pt idx="36">
                  <c:v>39134</c:v>
                </c:pt>
                <c:pt idx="37">
                  <c:v>39135</c:v>
                </c:pt>
                <c:pt idx="38">
                  <c:v>39136</c:v>
                </c:pt>
                <c:pt idx="39">
                  <c:v>39139</c:v>
                </c:pt>
                <c:pt idx="40">
                  <c:v>39140</c:v>
                </c:pt>
                <c:pt idx="41">
                  <c:v>39141</c:v>
                </c:pt>
                <c:pt idx="42">
                  <c:v>39142</c:v>
                </c:pt>
                <c:pt idx="43">
                  <c:v>39143</c:v>
                </c:pt>
                <c:pt idx="44">
                  <c:v>39146</c:v>
                </c:pt>
                <c:pt idx="45">
                  <c:v>39147</c:v>
                </c:pt>
                <c:pt idx="46">
                  <c:v>39148</c:v>
                </c:pt>
                <c:pt idx="47">
                  <c:v>39149</c:v>
                </c:pt>
                <c:pt idx="48">
                  <c:v>39150</c:v>
                </c:pt>
                <c:pt idx="49">
                  <c:v>39153</c:v>
                </c:pt>
                <c:pt idx="50">
                  <c:v>39154</c:v>
                </c:pt>
                <c:pt idx="51">
                  <c:v>39155</c:v>
                </c:pt>
                <c:pt idx="52">
                  <c:v>39156</c:v>
                </c:pt>
                <c:pt idx="53">
                  <c:v>39157</c:v>
                </c:pt>
                <c:pt idx="54">
                  <c:v>39160</c:v>
                </c:pt>
                <c:pt idx="55">
                  <c:v>39161</c:v>
                </c:pt>
                <c:pt idx="56">
                  <c:v>39162</c:v>
                </c:pt>
                <c:pt idx="57">
                  <c:v>39163</c:v>
                </c:pt>
                <c:pt idx="58">
                  <c:v>39164</c:v>
                </c:pt>
                <c:pt idx="59">
                  <c:v>39167</c:v>
                </c:pt>
                <c:pt idx="60">
                  <c:v>39168</c:v>
                </c:pt>
                <c:pt idx="61">
                  <c:v>39169</c:v>
                </c:pt>
                <c:pt idx="62">
                  <c:v>39170</c:v>
                </c:pt>
                <c:pt idx="63">
                  <c:v>39171</c:v>
                </c:pt>
                <c:pt idx="64">
                  <c:v>39174</c:v>
                </c:pt>
                <c:pt idx="65">
                  <c:v>39175</c:v>
                </c:pt>
                <c:pt idx="66">
                  <c:v>39176</c:v>
                </c:pt>
                <c:pt idx="67">
                  <c:v>39177</c:v>
                </c:pt>
                <c:pt idx="68">
                  <c:v>39181</c:v>
                </c:pt>
                <c:pt idx="69">
                  <c:v>39182</c:v>
                </c:pt>
                <c:pt idx="70">
                  <c:v>39183</c:v>
                </c:pt>
                <c:pt idx="71">
                  <c:v>39184</c:v>
                </c:pt>
                <c:pt idx="72">
                  <c:v>39185</c:v>
                </c:pt>
                <c:pt idx="73">
                  <c:v>39188</c:v>
                </c:pt>
                <c:pt idx="74">
                  <c:v>39189</c:v>
                </c:pt>
                <c:pt idx="75">
                  <c:v>39190</c:v>
                </c:pt>
                <c:pt idx="76">
                  <c:v>39191</c:v>
                </c:pt>
                <c:pt idx="77">
                  <c:v>39192</c:v>
                </c:pt>
                <c:pt idx="78">
                  <c:v>39195</c:v>
                </c:pt>
                <c:pt idx="79">
                  <c:v>39196</c:v>
                </c:pt>
                <c:pt idx="80">
                  <c:v>39197</c:v>
                </c:pt>
                <c:pt idx="81">
                  <c:v>39198</c:v>
                </c:pt>
                <c:pt idx="82">
                  <c:v>39199</c:v>
                </c:pt>
                <c:pt idx="83">
                  <c:v>39202</c:v>
                </c:pt>
                <c:pt idx="84">
                  <c:v>39203</c:v>
                </c:pt>
                <c:pt idx="85">
                  <c:v>39204</c:v>
                </c:pt>
                <c:pt idx="86">
                  <c:v>39205</c:v>
                </c:pt>
                <c:pt idx="87">
                  <c:v>39206</c:v>
                </c:pt>
                <c:pt idx="88">
                  <c:v>39209</c:v>
                </c:pt>
                <c:pt idx="89">
                  <c:v>39210</c:v>
                </c:pt>
                <c:pt idx="90">
                  <c:v>39211</c:v>
                </c:pt>
                <c:pt idx="91">
                  <c:v>39212</c:v>
                </c:pt>
                <c:pt idx="92">
                  <c:v>39213</c:v>
                </c:pt>
                <c:pt idx="93">
                  <c:v>39216</c:v>
                </c:pt>
                <c:pt idx="94">
                  <c:v>39217</c:v>
                </c:pt>
                <c:pt idx="95">
                  <c:v>39218</c:v>
                </c:pt>
                <c:pt idx="96">
                  <c:v>39219</c:v>
                </c:pt>
                <c:pt idx="97">
                  <c:v>39220</c:v>
                </c:pt>
                <c:pt idx="98">
                  <c:v>39223</c:v>
                </c:pt>
                <c:pt idx="99">
                  <c:v>39224</c:v>
                </c:pt>
                <c:pt idx="100">
                  <c:v>39225</c:v>
                </c:pt>
                <c:pt idx="101">
                  <c:v>39226</c:v>
                </c:pt>
                <c:pt idx="102">
                  <c:v>39227</c:v>
                </c:pt>
                <c:pt idx="103">
                  <c:v>39231</c:v>
                </c:pt>
                <c:pt idx="104">
                  <c:v>39232</c:v>
                </c:pt>
                <c:pt idx="105">
                  <c:v>39233</c:v>
                </c:pt>
                <c:pt idx="106">
                  <c:v>39234</c:v>
                </c:pt>
                <c:pt idx="107">
                  <c:v>39237</c:v>
                </c:pt>
                <c:pt idx="108">
                  <c:v>39238</c:v>
                </c:pt>
                <c:pt idx="109">
                  <c:v>39239</c:v>
                </c:pt>
                <c:pt idx="110">
                  <c:v>39240</c:v>
                </c:pt>
                <c:pt idx="111">
                  <c:v>39241</c:v>
                </c:pt>
                <c:pt idx="112">
                  <c:v>39244</c:v>
                </c:pt>
                <c:pt idx="113">
                  <c:v>39245</c:v>
                </c:pt>
                <c:pt idx="114">
                  <c:v>39246</c:v>
                </c:pt>
                <c:pt idx="115">
                  <c:v>39247</c:v>
                </c:pt>
                <c:pt idx="116">
                  <c:v>39248</c:v>
                </c:pt>
                <c:pt idx="117">
                  <c:v>39251</c:v>
                </c:pt>
                <c:pt idx="118">
                  <c:v>39252</c:v>
                </c:pt>
                <c:pt idx="119">
                  <c:v>39253</c:v>
                </c:pt>
                <c:pt idx="120">
                  <c:v>39254</c:v>
                </c:pt>
                <c:pt idx="121">
                  <c:v>39255</c:v>
                </c:pt>
                <c:pt idx="122">
                  <c:v>39258</c:v>
                </c:pt>
                <c:pt idx="123">
                  <c:v>39259</c:v>
                </c:pt>
                <c:pt idx="124">
                  <c:v>39260</c:v>
                </c:pt>
                <c:pt idx="125">
                  <c:v>39261</c:v>
                </c:pt>
                <c:pt idx="126">
                  <c:v>39262</c:v>
                </c:pt>
                <c:pt idx="127">
                  <c:v>39265</c:v>
                </c:pt>
                <c:pt idx="128">
                  <c:v>39266</c:v>
                </c:pt>
                <c:pt idx="130">
                  <c:v>39268</c:v>
                </c:pt>
                <c:pt idx="131">
                  <c:v>39269</c:v>
                </c:pt>
                <c:pt idx="132">
                  <c:v>39272</c:v>
                </c:pt>
                <c:pt idx="133">
                  <c:v>39273</c:v>
                </c:pt>
                <c:pt idx="134">
                  <c:v>39274</c:v>
                </c:pt>
                <c:pt idx="135">
                  <c:v>39275</c:v>
                </c:pt>
                <c:pt idx="136">
                  <c:v>39276</c:v>
                </c:pt>
                <c:pt idx="137">
                  <c:v>39279</c:v>
                </c:pt>
                <c:pt idx="138">
                  <c:v>39280</c:v>
                </c:pt>
                <c:pt idx="139">
                  <c:v>39281</c:v>
                </c:pt>
                <c:pt idx="140">
                  <c:v>39282</c:v>
                </c:pt>
                <c:pt idx="141">
                  <c:v>39283</c:v>
                </c:pt>
                <c:pt idx="142">
                  <c:v>39286</c:v>
                </c:pt>
                <c:pt idx="143">
                  <c:v>39287</c:v>
                </c:pt>
                <c:pt idx="144">
                  <c:v>39288</c:v>
                </c:pt>
                <c:pt idx="145">
                  <c:v>39289</c:v>
                </c:pt>
                <c:pt idx="146">
                  <c:v>39290</c:v>
                </c:pt>
                <c:pt idx="147">
                  <c:v>39293</c:v>
                </c:pt>
                <c:pt idx="148">
                  <c:v>39294</c:v>
                </c:pt>
                <c:pt idx="149">
                  <c:v>39295</c:v>
                </c:pt>
                <c:pt idx="150">
                  <c:v>39296</c:v>
                </c:pt>
                <c:pt idx="151">
                  <c:v>39297</c:v>
                </c:pt>
                <c:pt idx="152">
                  <c:v>39300</c:v>
                </c:pt>
                <c:pt idx="153">
                  <c:v>39301</c:v>
                </c:pt>
                <c:pt idx="154">
                  <c:v>39302</c:v>
                </c:pt>
                <c:pt idx="155">
                  <c:v>39303</c:v>
                </c:pt>
                <c:pt idx="156">
                  <c:v>39304</c:v>
                </c:pt>
                <c:pt idx="157">
                  <c:v>39307</c:v>
                </c:pt>
                <c:pt idx="158">
                  <c:v>39308</c:v>
                </c:pt>
                <c:pt idx="159">
                  <c:v>39309</c:v>
                </c:pt>
                <c:pt idx="160">
                  <c:v>39310</c:v>
                </c:pt>
                <c:pt idx="161">
                  <c:v>39311</c:v>
                </c:pt>
                <c:pt idx="162">
                  <c:v>39314</c:v>
                </c:pt>
                <c:pt idx="163">
                  <c:v>39315</c:v>
                </c:pt>
                <c:pt idx="164">
                  <c:v>39316</c:v>
                </c:pt>
                <c:pt idx="165">
                  <c:v>39317</c:v>
                </c:pt>
                <c:pt idx="166">
                  <c:v>39318</c:v>
                </c:pt>
                <c:pt idx="167">
                  <c:v>39321</c:v>
                </c:pt>
                <c:pt idx="168">
                  <c:v>39322</c:v>
                </c:pt>
                <c:pt idx="169">
                  <c:v>39323</c:v>
                </c:pt>
                <c:pt idx="170">
                  <c:v>39324</c:v>
                </c:pt>
                <c:pt idx="171">
                  <c:v>39325</c:v>
                </c:pt>
                <c:pt idx="174">
                  <c:v>39329</c:v>
                </c:pt>
                <c:pt idx="175">
                  <c:v>39330</c:v>
                </c:pt>
                <c:pt idx="176">
                  <c:v>39331</c:v>
                </c:pt>
                <c:pt idx="177">
                  <c:v>39332</c:v>
                </c:pt>
                <c:pt idx="178">
                  <c:v>39335</c:v>
                </c:pt>
                <c:pt idx="179">
                  <c:v>39336</c:v>
                </c:pt>
                <c:pt idx="180">
                  <c:v>39337</c:v>
                </c:pt>
                <c:pt idx="181">
                  <c:v>39338</c:v>
                </c:pt>
                <c:pt idx="182">
                  <c:v>39339</c:v>
                </c:pt>
                <c:pt idx="183">
                  <c:v>39342</c:v>
                </c:pt>
                <c:pt idx="184">
                  <c:v>39343</c:v>
                </c:pt>
                <c:pt idx="185">
                  <c:v>39344</c:v>
                </c:pt>
                <c:pt idx="186">
                  <c:v>39345</c:v>
                </c:pt>
                <c:pt idx="187">
                  <c:v>39346</c:v>
                </c:pt>
                <c:pt idx="188">
                  <c:v>39349</c:v>
                </c:pt>
                <c:pt idx="189">
                  <c:v>39350</c:v>
                </c:pt>
                <c:pt idx="190">
                  <c:v>39351</c:v>
                </c:pt>
                <c:pt idx="191">
                  <c:v>39352</c:v>
                </c:pt>
                <c:pt idx="192">
                  <c:v>39353</c:v>
                </c:pt>
                <c:pt idx="193">
                  <c:v>39356</c:v>
                </c:pt>
                <c:pt idx="194">
                  <c:v>39357</c:v>
                </c:pt>
                <c:pt idx="195">
                  <c:v>39358</c:v>
                </c:pt>
                <c:pt idx="196">
                  <c:v>39359</c:v>
                </c:pt>
                <c:pt idx="197">
                  <c:v>39360</c:v>
                </c:pt>
                <c:pt idx="199">
                  <c:v>39364</c:v>
                </c:pt>
                <c:pt idx="200">
                  <c:v>39365</c:v>
                </c:pt>
                <c:pt idx="201">
                  <c:v>39366</c:v>
                </c:pt>
                <c:pt idx="202">
                  <c:v>39367</c:v>
                </c:pt>
                <c:pt idx="203">
                  <c:v>39370</c:v>
                </c:pt>
                <c:pt idx="204">
                  <c:v>39371</c:v>
                </c:pt>
                <c:pt idx="205">
                  <c:v>39372</c:v>
                </c:pt>
                <c:pt idx="206">
                  <c:v>39373</c:v>
                </c:pt>
                <c:pt idx="207">
                  <c:v>39374</c:v>
                </c:pt>
                <c:pt idx="208">
                  <c:v>39377</c:v>
                </c:pt>
                <c:pt idx="209">
                  <c:v>39378</c:v>
                </c:pt>
                <c:pt idx="210">
                  <c:v>39379</c:v>
                </c:pt>
                <c:pt idx="211">
                  <c:v>39380</c:v>
                </c:pt>
                <c:pt idx="212">
                  <c:v>39381</c:v>
                </c:pt>
                <c:pt idx="213">
                  <c:v>39384</c:v>
                </c:pt>
                <c:pt idx="214">
                  <c:v>39385</c:v>
                </c:pt>
                <c:pt idx="215">
                  <c:v>39386</c:v>
                </c:pt>
                <c:pt idx="216">
                  <c:v>39387</c:v>
                </c:pt>
                <c:pt idx="217">
                  <c:v>39388</c:v>
                </c:pt>
                <c:pt idx="218">
                  <c:v>39391</c:v>
                </c:pt>
                <c:pt idx="219">
                  <c:v>39392</c:v>
                </c:pt>
                <c:pt idx="220">
                  <c:v>39393</c:v>
                </c:pt>
                <c:pt idx="221">
                  <c:v>39394</c:v>
                </c:pt>
                <c:pt idx="222">
                  <c:v>39395</c:v>
                </c:pt>
                <c:pt idx="224">
                  <c:v>39399</c:v>
                </c:pt>
                <c:pt idx="225">
                  <c:v>39400</c:v>
                </c:pt>
                <c:pt idx="226">
                  <c:v>39401</c:v>
                </c:pt>
                <c:pt idx="227">
                  <c:v>39402</c:v>
                </c:pt>
                <c:pt idx="228">
                  <c:v>39405</c:v>
                </c:pt>
                <c:pt idx="229">
                  <c:v>39406</c:v>
                </c:pt>
                <c:pt idx="230">
                  <c:v>39407</c:v>
                </c:pt>
                <c:pt idx="232">
                  <c:v>39409</c:v>
                </c:pt>
                <c:pt idx="233">
                  <c:v>39412</c:v>
                </c:pt>
                <c:pt idx="234">
                  <c:v>39413</c:v>
                </c:pt>
                <c:pt idx="235">
                  <c:v>39414</c:v>
                </c:pt>
                <c:pt idx="236">
                  <c:v>39415</c:v>
                </c:pt>
                <c:pt idx="237">
                  <c:v>39416</c:v>
                </c:pt>
                <c:pt idx="238">
                  <c:v>39419</c:v>
                </c:pt>
                <c:pt idx="239">
                  <c:v>39420</c:v>
                </c:pt>
                <c:pt idx="240">
                  <c:v>39421</c:v>
                </c:pt>
                <c:pt idx="241">
                  <c:v>39422</c:v>
                </c:pt>
                <c:pt idx="242">
                  <c:v>39423</c:v>
                </c:pt>
                <c:pt idx="243">
                  <c:v>39426</c:v>
                </c:pt>
                <c:pt idx="244">
                  <c:v>39427</c:v>
                </c:pt>
                <c:pt idx="245">
                  <c:v>39428</c:v>
                </c:pt>
                <c:pt idx="246">
                  <c:v>39429</c:v>
                </c:pt>
                <c:pt idx="247">
                  <c:v>39430</c:v>
                </c:pt>
                <c:pt idx="248">
                  <c:v>39433</c:v>
                </c:pt>
                <c:pt idx="249">
                  <c:v>39434</c:v>
                </c:pt>
                <c:pt idx="250">
                  <c:v>39435</c:v>
                </c:pt>
                <c:pt idx="251">
                  <c:v>39436</c:v>
                </c:pt>
                <c:pt idx="252">
                  <c:v>39437</c:v>
                </c:pt>
                <c:pt idx="253">
                  <c:v>39440</c:v>
                </c:pt>
                <c:pt idx="254">
                  <c:v>39442</c:v>
                </c:pt>
                <c:pt idx="255">
                  <c:v>39443</c:v>
                </c:pt>
                <c:pt idx="256">
                  <c:v>39444</c:v>
                </c:pt>
                <c:pt idx="257">
                  <c:v>39447</c:v>
                </c:pt>
                <c:pt idx="258">
                  <c:v>39449</c:v>
                </c:pt>
                <c:pt idx="259">
                  <c:v>39450</c:v>
                </c:pt>
                <c:pt idx="260">
                  <c:v>39451</c:v>
                </c:pt>
                <c:pt idx="261">
                  <c:v>39454</c:v>
                </c:pt>
                <c:pt idx="262">
                  <c:v>39455</c:v>
                </c:pt>
                <c:pt idx="263">
                  <c:v>39456</c:v>
                </c:pt>
                <c:pt idx="264">
                  <c:v>39457</c:v>
                </c:pt>
                <c:pt idx="265">
                  <c:v>39458</c:v>
                </c:pt>
                <c:pt idx="266">
                  <c:v>39461</c:v>
                </c:pt>
                <c:pt idx="267">
                  <c:v>39462</c:v>
                </c:pt>
                <c:pt idx="268">
                  <c:v>39463</c:v>
                </c:pt>
                <c:pt idx="269">
                  <c:v>39464</c:v>
                </c:pt>
                <c:pt idx="270">
                  <c:v>39465</c:v>
                </c:pt>
                <c:pt idx="272">
                  <c:v>39469</c:v>
                </c:pt>
                <c:pt idx="273">
                  <c:v>39470</c:v>
                </c:pt>
                <c:pt idx="274">
                  <c:v>39471</c:v>
                </c:pt>
                <c:pt idx="275">
                  <c:v>39472</c:v>
                </c:pt>
                <c:pt idx="276">
                  <c:v>39475</c:v>
                </c:pt>
                <c:pt idx="277">
                  <c:v>39476</c:v>
                </c:pt>
                <c:pt idx="278">
                  <c:v>39477</c:v>
                </c:pt>
                <c:pt idx="279">
                  <c:v>39478</c:v>
                </c:pt>
                <c:pt idx="280">
                  <c:v>39479</c:v>
                </c:pt>
                <c:pt idx="281">
                  <c:v>39482</c:v>
                </c:pt>
                <c:pt idx="282">
                  <c:v>39483</c:v>
                </c:pt>
                <c:pt idx="283">
                  <c:v>39484</c:v>
                </c:pt>
                <c:pt idx="284">
                  <c:v>39485</c:v>
                </c:pt>
                <c:pt idx="285">
                  <c:v>39486</c:v>
                </c:pt>
                <c:pt idx="286">
                  <c:v>39489</c:v>
                </c:pt>
                <c:pt idx="287">
                  <c:v>39490</c:v>
                </c:pt>
                <c:pt idx="288">
                  <c:v>39491</c:v>
                </c:pt>
                <c:pt idx="289">
                  <c:v>39492</c:v>
                </c:pt>
                <c:pt idx="290">
                  <c:v>39493</c:v>
                </c:pt>
                <c:pt idx="292">
                  <c:v>39497</c:v>
                </c:pt>
                <c:pt idx="293">
                  <c:v>39498</c:v>
                </c:pt>
                <c:pt idx="294">
                  <c:v>39499</c:v>
                </c:pt>
                <c:pt idx="295">
                  <c:v>39500</c:v>
                </c:pt>
                <c:pt idx="296">
                  <c:v>39503</c:v>
                </c:pt>
                <c:pt idx="297">
                  <c:v>39504</c:v>
                </c:pt>
                <c:pt idx="298">
                  <c:v>39505</c:v>
                </c:pt>
                <c:pt idx="299">
                  <c:v>39506</c:v>
                </c:pt>
                <c:pt idx="300">
                  <c:v>39507</c:v>
                </c:pt>
                <c:pt idx="301">
                  <c:v>39510</c:v>
                </c:pt>
                <c:pt idx="302">
                  <c:v>39511</c:v>
                </c:pt>
                <c:pt idx="303">
                  <c:v>39512</c:v>
                </c:pt>
                <c:pt idx="304">
                  <c:v>39513</c:v>
                </c:pt>
                <c:pt idx="305">
                  <c:v>39514</c:v>
                </c:pt>
                <c:pt idx="306">
                  <c:v>39517</c:v>
                </c:pt>
                <c:pt idx="307">
                  <c:v>39518</c:v>
                </c:pt>
                <c:pt idx="308">
                  <c:v>39519</c:v>
                </c:pt>
                <c:pt idx="309">
                  <c:v>39520</c:v>
                </c:pt>
                <c:pt idx="310">
                  <c:v>39521</c:v>
                </c:pt>
                <c:pt idx="311">
                  <c:v>39524</c:v>
                </c:pt>
                <c:pt idx="312">
                  <c:v>39525</c:v>
                </c:pt>
                <c:pt idx="313">
                  <c:v>39526</c:v>
                </c:pt>
                <c:pt idx="314">
                  <c:v>39527</c:v>
                </c:pt>
                <c:pt idx="315">
                  <c:v>39531</c:v>
                </c:pt>
                <c:pt idx="316">
                  <c:v>39532</c:v>
                </c:pt>
                <c:pt idx="317">
                  <c:v>39533</c:v>
                </c:pt>
                <c:pt idx="318">
                  <c:v>39534</c:v>
                </c:pt>
                <c:pt idx="319">
                  <c:v>39535</c:v>
                </c:pt>
                <c:pt idx="320">
                  <c:v>39538</c:v>
                </c:pt>
                <c:pt idx="321">
                  <c:v>39539</c:v>
                </c:pt>
                <c:pt idx="322">
                  <c:v>39540</c:v>
                </c:pt>
                <c:pt idx="323">
                  <c:v>39541</c:v>
                </c:pt>
                <c:pt idx="324">
                  <c:v>39542</c:v>
                </c:pt>
                <c:pt idx="325">
                  <c:v>39545</c:v>
                </c:pt>
                <c:pt idx="326">
                  <c:v>39546</c:v>
                </c:pt>
                <c:pt idx="327">
                  <c:v>39547</c:v>
                </c:pt>
                <c:pt idx="328">
                  <c:v>39548</c:v>
                </c:pt>
                <c:pt idx="329">
                  <c:v>39549</c:v>
                </c:pt>
                <c:pt idx="330">
                  <c:v>39552</c:v>
                </c:pt>
                <c:pt idx="331">
                  <c:v>39553</c:v>
                </c:pt>
                <c:pt idx="332">
                  <c:v>39554</c:v>
                </c:pt>
                <c:pt idx="333">
                  <c:v>39555</c:v>
                </c:pt>
                <c:pt idx="334">
                  <c:v>39556</c:v>
                </c:pt>
                <c:pt idx="335">
                  <c:v>39559</c:v>
                </c:pt>
                <c:pt idx="336">
                  <c:v>39560</c:v>
                </c:pt>
                <c:pt idx="337">
                  <c:v>39561</c:v>
                </c:pt>
                <c:pt idx="338">
                  <c:v>39562</c:v>
                </c:pt>
                <c:pt idx="339">
                  <c:v>39563</c:v>
                </c:pt>
                <c:pt idx="340">
                  <c:v>39566</c:v>
                </c:pt>
                <c:pt idx="341">
                  <c:v>39567</c:v>
                </c:pt>
                <c:pt idx="342">
                  <c:v>39568</c:v>
                </c:pt>
              </c:numCache>
            </c:numRef>
          </c:cat>
          <c:val>
            <c:numRef>
              <c:f>'[4]14'!$B$8:$B$774</c:f>
              <c:numCache>
                <c:ptCount val="343"/>
                <c:pt idx="0">
                  <c:v>40.377598</c:v>
                </c:pt>
                <c:pt idx="1">
                  <c:v>38.741388</c:v>
                </c:pt>
                <c:pt idx="2">
                  <c:v>37.231216</c:v>
                </c:pt>
                <c:pt idx="3">
                  <c:v>37.27283</c:v>
                </c:pt>
                <c:pt idx="4">
                  <c:v>38.394642</c:v>
                </c:pt>
                <c:pt idx="5">
                  <c:v>39.959555</c:v>
                </c:pt>
                <c:pt idx="6">
                  <c:v>42.175734</c:v>
                </c:pt>
                <c:pt idx="7">
                  <c:v>42.415813</c:v>
                </c:pt>
                <c:pt idx="8">
                  <c:v>42.401635</c:v>
                </c:pt>
                <c:pt idx="10">
                  <c:v>44.312596</c:v>
                </c:pt>
                <c:pt idx="11">
                  <c:v>45.935399</c:v>
                </c:pt>
                <c:pt idx="12">
                  <c:v>45.613486</c:v>
                </c:pt>
                <c:pt idx="13">
                  <c:v>44.687713</c:v>
                </c:pt>
                <c:pt idx="14">
                  <c:v>44.433056</c:v>
                </c:pt>
                <c:pt idx="15">
                  <c:v>46.094549</c:v>
                </c:pt>
                <c:pt idx="16">
                  <c:v>46.851456</c:v>
                </c:pt>
                <c:pt idx="17">
                  <c:v>49.06622</c:v>
                </c:pt>
                <c:pt idx="18">
                  <c:v>49.758454</c:v>
                </c:pt>
                <c:pt idx="19">
                  <c:v>51.101745</c:v>
                </c:pt>
                <c:pt idx="20">
                  <c:v>51.079886</c:v>
                </c:pt>
                <c:pt idx="21">
                  <c:v>49.733277</c:v>
                </c:pt>
                <c:pt idx="22">
                  <c:v>48.950159</c:v>
                </c:pt>
                <c:pt idx="23">
                  <c:v>46.673775</c:v>
                </c:pt>
                <c:pt idx="24">
                  <c:v>45.09719</c:v>
                </c:pt>
                <c:pt idx="25">
                  <c:v>44.614163</c:v>
                </c:pt>
                <c:pt idx="26">
                  <c:v>44.560648</c:v>
                </c:pt>
                <c:pt idx="27">
                  <c:v>45.17246</c:v>
                </c:pt>
                <c:pt idx="28">
                  <c:v>47.085988</c:v>
                </c:pt>
                <c:pt idx="29">
                  <c:v>48.641613</c:v>
                </c:pt>
                <c:pt idx="30">
                  <c:v>48.532594</c:v>
                </c:pt>
                <c:pt idx="31">
                  <c:v>45.30204</c:v>
                </c:pt>
                <c:pt idx="32">
                  <c:v>45.859154</c:v>
                </c:pt>
                <c:pt idx="33">
                  <c:v>47.196467</c:v>
                </c:pt>
                <c:pt idx="35">
                  <c:v>47.121868</c:v>
                </c:pt>
                <c:pt idx="36">
                  <c:v>47.008096</c:v>
                </c:pt>
                <c:pt idx="37">
                  <c:v>46.297704</c:v>
                </c:pt>
                <c:pt idx="38">
                  <c:v>46.956921</c:v>
                </c:pt>
                <c:pt idx="39">
                  <c:v>48.449546</c:v>
                </c:pt>
                <c:pt idx="40">
                  <c:v>51.710667</c:v>
                </c:pt>
                <c:pt idx="41">
                  <c:v>53.128597</c:v>
                </c:pt>
                <c:pt idx="42">
                  <c:v>53.097185</c:v>
                </c:pt>
                <c:pt idx="43">
                  <c:v>53.905834</c:v>
                </c:pt>
                <c:pt idx="44">
                  <c:v>54.864903</c:v>
                </c:pt>
                <c:pt idx="45">
                  <c:v>53.375974</c:v>
                </c:pt>
                <c:pt idx="46">
                  <c:v>52.281157</c:v>
                </c:pt>
                <c:pt idx="47">
                  <c:v>51.303739</c:v>
                </c:pt>
                <c:pt idx="48">
                  <c:v>50.585804</c:v>
                </c:pt>
                <c:pt idx="49">
                  <c:v>51.109039</c:v>
                </c:pt>
                <c:pt idx="50">
                  <c:v>52.137109</c:v>
                </c:pt>
                <c:pt idx="51">
                  <c:v>51.540395</c:v>
                </c:pt>
                <c:pt idx="52">
                  <c:v>51.812527</c:v>
                </c:pt>
                <c:pt idx="53">
                  <c:v>51.402945</c:v>
                </c:pt>
                <c:pt idx="54">
                  <c:v>50.388009</c:v>
                </c:pt>
                <c:pt idx="55">
                  <c:v>51.057709</c:v>
                </c:pt>
                <c:pt idx="56">
                  <c:v>51.721034</c:v>
                </c:pt>
                <c:pt idx="57">
                  <c:v>48.921063</c:v>
                </c:pt>
                <c:pt idx="58">
                  <c:v>49.921188</c:v>
                </c:pt>
                <c:pt idx="59">
                  <c:v>50.25811</c:v>
                </c:pt>
                <c:pt idx="60">
                  <c:v>50.598882</c:v>
                </c:pt>
                <c:pt idx="61">
                  <c:v>51.408238</c:v>
                </c:pt>
                <c:pt idx="62">
                  <c:v>51.930254</c:v>
                </c:pt>
                <c:pt idx="63">
                  <c:v>51.503648</c:v>
                </c:pt>
                <c:pt idx="64">
                  <c:v>51.244116</c:v>
                </c:pt>
                <c:pt idx="65">
                  <c:v>50.13489</c:v>
                </c:pt>
                <c:pt idx="66">
                  <c:v>50.479823</c:v>
                </c:pt>
                <c:pt idx="67">
                  <c:v>50.268893</c:v>
                </c:pt>
                <c:pt idx="68">
                  <c:v>50.092381</c:v>
                </c:pt>
                <c:pt idx="69">
                  <c:v>51.077664</c:v>
                </c:pt>
                <c:pt idx="70">
                  <c:v>51.493869</c:v>
                </c:pt>
                <c:pt idx="71">
                  <c:v>51.942118</c:v>
                </c:pt>
                <c:pt idx="72">
                  <c:v>51.903964</c:v>
                </c:pt>
                <c:pt idx="73">
                  <c:v>52.144469</c:v>
                </c:pt>
                <c:pt idx="74">
                  <c:v>51.902152</c:v>
                </c:pt>
                <c:pt idx="75">
                  <c:v>51.616059</c:v>
                </c:pt>
                <c:pt idx="76">
                  <c:v>51.938507</c:v>
                </c:pt>
                <c:pt idx="77">
                  <c:v>51.941828</c:v>
                </c:pt>
                <c:pt idx="78">
                  <c:v>52.602189</c:v>
                </c:pt>
                <c:pt idx="79">
                  <c:v>52.564364</c:v>
                </c:pt>
                <c:pt idx="80">
                  <c:v>53.022589</c:v>
                </c:pt>
                <c:pt idx="81">
                  <c:v>53.494986</c:v>
                </c:pt>
                <c:pt idx="82">
                  <c:v>54.371541</c:v>
                </c:pt>
                <c:pt idx="83">
                  <c:v>55.044951</c:v>
                </c:pt>
                <c:pt idx="84">
                  <c:v>55.23252</c:v>
                </c:pt>
                <c:pt idx="85">
                  <c:v>55.027529</c:v>
                </c:pt>
                <c:pt idx="86">
                  <c:v>54.446276</c:v>
                </c:pt>
                <c:pt idx="87">
                  <c:v>53.998965</c:v>
                </c:pt>
                <c:pt idx="88">
                  <c:v>53.32789</c:v>
                </c:pt>
                <c:pt idx="89">
                  <c:v>53.377288</c:v>
                </c:pt>
                <c:pt idx="90">
                  <c:v>52.93589</c:v>
                </c:pt>
                <c:pt idx="91">
                  <c:v>54.168292</c:v>
                </c:pt>
                <c:pt idx="92">
                  <c:v>54.559994</c:v>
                </c:pt>
                <c:pt idx="93">
                  <c:v>55.060084</c:v>
                </c:pt>
                <c:pt idx="94">
                  <c:v>55.862678</c:v>
                </c:pt>
                <c:pt idx="95">
                  <c:v>55.655794</c:v>
                </c:pt>
                <c:pt idx="96">
                  <c:v>55.886611</c:v>
                </c:pt>
                <c:pt idx="97">
                  <c:v>56.458404</c:v>
                </c:pt>
                <c:pt idx="98">
                  <c:v>56.274732</c:v>
                </c:pt>
                <c:pt idx="99">
                  <c:v>56.418887</c:v>
                </c:pt>
                <c:pt idx="100">
                  <c:v>57.321438</c:v>
                </c:pt>
                <c:pt idx="101">
                  <c:v>57.863838</c:v>
                </c:pt>
                <c:pt idx="102">
                  <c:v>57.855714</c:v>
                </c:pt>
                <c:pt idx="103">
                  <c:v>58.078121</c:v>
                </c:pt>
                <c:pt idx="104">
                  <c:v>57.759747</c:v>
                </c:pt>
                <c:pt idx="105">
                  <c:v>57.174591</c:v>
                </c:pt>
                <c:pt idx="106">
                  <c:v>58.268236</c:v>
                </c:pt>
                <c:pt idx="107">
                  <c:v>59.068298</c:v>
                </c:pt>
                <c:pt idx="108">
                  <c:v>59.708025</c:v>
                </c:pt>
                <c:pt idx="109">
                  <c:v>60.536563</c:v>
                </c:pt>
                <c:pt idx="110">
                  <c:v>64.809988</c:v>
                </c:pt>
                <c:pt idx="111">
                  <c:v>62.581157</c:v>
                </c:pt>
                <c:pt idx="112">
                  <c:v>63.367382</c:v>
                </c:pt>
                <c:pt idx="113">
                  <c:v>66.345491</c:v>
                </c:pt>
                <c:pt idx="114">
                  <c:v>64.847243</c:v>
                </c:pt>
                <c:pt idx="115">
                  <c:v>62.434702</c:v>
                </c:pt>
                <c:pt idx="116">
                  <c:v>60.068549</c:v>
                </c:pt>
                <c:pt idx="117">
                  <c:v>60.113122</c:v>
                </c:pt>
                <c:pt idx="118">
                  <c:v>59.610946</c:v>
                </c:pt>
                <c:pt idx="119">
                  <c:v>62.719948</c:v>
                </c:pt>
                <c:pt idx="120">
                  <c:v>64.82392</c:v>
                </c:pt>
                <c:pt idx="121">
                  <c:v>65.172735</c:v>
                </c:pt>
                <c:pt idx="122">
                  <c:v>65.475705</c:v>
                </c:pt>
                <c:pt idx="123">
                  <c:v>65.846158</c:v>
                </c:pt>
                <c:pt idx="124">
                  <c:v>65.564911</c:v>
                </c:pt>
                <c:pt idx="125">
                  <c:v>65.715596</c:v>
                </c:pt>
                <c:pt idx="126">
                  <c:v>66.836652</c:v>
                </c:pt>
                <c:pt idx="127">
                  <c:v>66.651269</c:v>
                </c:pt>
                <c:pt idx="128">
                  <c:v>66.140722</c:v>
                </c:pt>
                <c:pt idx="130">
                  <c:v>66.93898</c:v>
                </c:pt>
                <c:pt idx="131">
                  <c:v>67.856254</c:v>
                </c:pt>
                <c:pt idx="132">
                  <c:v>67.655446</c:v>
                </c:pt>
                <c:pt idx="133">
                  <c:v>68.904685</c:v>
                </c:pt>
                <c:pt idx="134">
                  <c:v>69.527985</c:v>
                </c:pt>
                <c:pt idx="135">
                  <c:v>68.315126</c:v>
                </c:pt>
                <c:pt idx="136">
                  <c:v>68.5018</c:v>
                </c:pt>
                <c:pt idx="137">
                  <c:v>70.414342</c:v>
                </c:pt>
                <c:pt idx="138">
                  <c:v>71.438944</c:v>
                </c:pt>
                <c:pt idx="139">
                  <c:v>72.109205</c:v>
                </c:pt>
                <c:pt idx="140">
                  <c:v>72.684593</c:v>
                </c:pt>
                <c:pt idx="141">
                  <c:v>73.827379</c:v>
                </c:pt>
                <c:pt idx="142">
                  <c:v>75.111877</c:v>
                </c:pt>
                <c:pt idx="143">
                  <c:v>75.675296</c:v>
                </c:pt>
                <c:pt idx="144">
                  <c:v>77.427943</c:v>
                </c:pt>
                <c:pt idx="145">
                  <c:v>80.79267</c:v>
                </c:pt>
                <c:pt idx="146">
                  <c:v>82.252476</c:v>
                </c:pt>
                <c:pt idx="147">
                  <c:v>83.570838</c:v>
                </c:pt>
                <c:pt idx="148">
                  <c:v>82.607077</c:v>
                </c:pt>
                <c:pt idx="149">
                  <c:v>81.394076</c:v>
                </c:pt>
                <c:pt idx="150">
                  <c:v>80.750211</c:v>
                </c:pt>
                <c:pt idx="151">
                  <c:v>78.290657</c:v>
                </c:pt>
                <c:pt idx="152">
                  <c:v>80.060477</c:v>
                </c:pt>
                <c:pt idx="153">
                  <c:v>79.523636</c:v>
                </c:pt>
                <c:pt idx="154">
                  <c:v>74.678609</c:v>
                </c:pt>
                <c:pt idx="155">
                  <c:v>78.135245</c:v>
                </c:pt>
                <c:pt idx="156">
                  <c:v>81.109868</c:v>
                </c:pt>
                <c:pt idx="157">
                  <c:v>83.524983</c:v>
                </c:pt>
                <c:pt idx="158">
                  <c:v>87.585713</c:v>
                </c:pt>
                <c:pt idx="159">
                  <c:v>93.170773</c:v>
                </c:pt>
                <c:pt idx="160">
                  <c:v>96.66348</c:v>
                </c:pt>
                <c:pt idx="161">
                  <c:v>90.838778</c:v>
                </c:pt>
                <c:pt idx="162">
                  <c:v>94.496204</c:v>
                </c:pt>
                <c:pt idx="163">
                  <c:v>95.3196</c:v>
                </c:pt>
                <c:pt idx="164">
                  <c:v>94.401215</c:v>
                </c:pt>
                <c:pt idx="165">
                  <c:v>93.646545</c:v>
                </c:pt>
                <c:pt idx="166">
                  <c:v>87.034034</c:v>
                </c:pt>
                <c:pt idx="167">
                  <c:v>84.951157</c:v>
                </c:pt>
                <c:pt idx="168">
                  <c:v>88.230499</c:v>
                </c:pt>
                <c:pt idx="169">
                  <c:v>90.9303</c:v>
                </c:pt>
                <c:pt idx="170">
                  <c:v>94.042179</c:v>
                </c:pt>
                <c:pt idx="171">
                  <c:v>94.357456</c:v>
                </c:pt>
                <c:pt idx="174">
                  <c:v>96.51683</c:v>
                </c:pt>
                <c:pt idx="175">
                  <c:v>93.472416</c:v>
                </c:pt>
                <c:pt idx="176">
                  <c:v>92.318476</c:v>
                </c:pt>
                <c:pt idx="177">
                  <c:v>86.401768</c:v>
                </c:pt>
                <c:pt idx="178">
                  <c:v>87.25975</c:v>
                </c:pt>
                <c:pt idx="179">
                  <c:v>88.699451</c:v>
                </c:pt>
                <c:pt idx="180">
                  <c:v>90.670026</c:v>
                </c:pt>
                <c:pt idx="181">
                  <c:v>89.482237</c:v>
                </c:pt>
                <c:pt idx="182">
                  <c:v>88.316105</c:v>
                </c:pt>
                <c:pt idx="183">
                  <c:v>87.955035</c:v>
                </c:pt>
                <c:pt idx="184">
                  <c:v>80.959279</c:v>
                </c:pt>
                <c:pt idx="185">
                  <c:v>78.743187</c:v>
                </c:pt>
                <c:pt idx="186">
                  <c:v>83.658715</c:v>
                </c:pt>
                <c:pt idx="187">
                  <c:v>84.263106</c:v>
                </c:pt>
                <c:pt idx="188">
                  <c:v>86.717887</c:v>
                </c:pt>
                <c:pt idx="189">
                  <c:v>86.540567</c:v>
                </c:pt>
                <c:pt idx="190">
                  <c:v>87.143711</c:v>
                </c:pt>
                <c:pt idx="191">
                  <c:v>84.764244</c:v>
                </c:pt>
                <c:pt idx="192">
                  <c:v>87.41752</c:v>
                </c:pt>
                <c:pt idx="193">
                  <c:v>84.984202</c:v>
                </c:pt>
                <c:pt idx="194">
                  <c:v>86.433746</c:v>
                </c:pt>
                <c:pt idx="195">
                  <c:v>84.357581</c:v>
                </c:pt>
                <c:pt idx="196">
                  <c:v>83.832877</c:v>
                </c:pt>
                <c:pt idx="197">
                  <c:v>83.780167</c:v>
                </c:pt>
                <c:pt idx="199">
                  <c:v>82.729385</c:v>
                </c:pt>
                <c:pt idx="200">
                  <c:v>84.699923</c:v>
                </c:pt>
                <c:pt idx="201">
                  <c:v>82.624385</c:v>
                </c:pt>
                <c:pt idx="202">
                  <c:v>82.331961</c:v>
                </c:pt>
                <c:pt idx="203">
                  <c:v>83.551031</c:v>
                </c:pt>
                <c:pt idx="204">
                  <c:v>84.202331</c:v>
                </c:pt>
                <c:pt idx="205">
                  <c:v>86.162414</c:v>
                </c:pt>
                <c:pt idx="206">
                  <c:v>84.553317</c:v>
                </c:pt>
                <c:pt idx="207">
                  <c:v>86.523068</c:v>
                </c:pt>
                <c:pt idx="208">
                  <c:v>87.101733</c:v>
                </c:pt>
                <c:pt idx="209">
                  <c:v>84.025935</c:v>
                </c:pt>
                <c:pt idx="210">
                  <c:v>81.990795</c:v>
                </c:pt>
                <c:pt idx="211">
                  <c:v>81.863719</c:v>
                </c:pt>
                <c:pt idx="212">
                  <c:v>84.760817</c:v>
                </c:pt>
                <c:pt idx="213">
                  <c:v>84.472211</c:v>
                </c:pt>
                <c:pt idx="214">
                  <c:v>85.738204</c:v>
                </c:pt>
                <c:pt idx="215">
                  <c:v>87.108305</c:v>
                </c:pt>
                <c:pt idx="216">
                  <c:v>89.21774</c:v>
                </c:pt>
                <c:pt idx="217">
                  <c:v>93.278229</c:v>
                </c:pt>
                <c:pt idx="218">
                  <c:v>100.545635</c:v>
                </c:pt>
                <c:pt idx="219">
                  <c:v>103.292659</c:v>
                </c:pt>
                <c:pt idx="220">
                  <c:v>105.490302</c:v>
                </c:pt>
                <c:pt idx="221">
                  <c:v>108.724788</c:v>
                </c:pt>
                <c:pt idx="222">
                  <c:v>110.585888</c:v>
                </c:pt>
                <c:pt idx="224">
                  <c:v>109.392028</c:v>
                </c:pt>
                <c:pt idx="225">
                  <c:v>107.494967</c:v>
                </c:pt>
                <c:pt idx="226">
                  <c:v>111.22347</c:v>
                </c:pt>
                <c:pt idx="227">
                  <c:v>115.132778</c:v>
                </c:pt>
                <c:pt idx="228">
                  <c:v>118.736796</c:v>
                </c:pt>
                <c:pt idx="229">
                  <c:v>127.773901</c:v>
                </c:pt>
                <c:pt idx="230">
                  <c:v>124.342161</c:v>
                </c:pt>
                <c:pt idx="232">
                  <c:v>119.959293</c:v>
                </c:pt>
                <c:pt idx="233">
                  <c:v>116.987006</c:v>
                </c:pt>
                <c:pt idx="234">
                  <c:v>116.737963</c:v>
                </c:pt>
                <c:pt idx="235">
                  <c:v>109.11857</c:v>
                </c:pt>
                <c:pt idx="236">
                  <c:v>109.854322</c:v>
                </c:pt>
                <c:pt idx="237">
                  <c:v>102.2185</c:v>
                </c:pt>
                <c:pt idx="238">
                  <c:v>108.421979</c:v>
                </c:pt>
                <c:pt idx="239">
                  <c:v>110.524538</c:v>
                </c:pt>
                <c:pt idx="240">
                  <c:v>110.106706</c:v>
                </c:pt>
                <c:pt idx="241">
                  <c:v>112.523107</c:v>
                </c:pt>
                <c:pt idx="242">
                  <c:v>118.065134</c:v>
                </c:pt>
                <c:pt idx="243">
                  <c:v>119.639877</c:v>
                </c:pt>
                <c:pt idx="244">
                  <c:v>120.901212</c:v>
                </c:pt>
                <c:pt idx="245">
                  <c:v>114.956864</c:v>
                </c:pt>
                <c:pt idx="246">
                  <c:v>114.405412</c:v>
                </c:pt>
                <c:pt idx="247">
                  <c:v>114.441705</c:v>
                </c:pt>
                <c:pt idx="248">
                  <c:v>115.101539</c:v>
                </c:pt>
                <c:pt idx="249">
                  <c:v>111.398224</c:v>
                </c:pt>
                <c:pt idx="250">
                  <c:v>107.743304</c:v>
                </c:pt>
                <c:pt idx="251">
                  <c:v>109.706641</c:v>
                </c:pt>
                <c:pt idx="252">
                  <c:v>109.489191</c:v>
                </c:pt>
                <c:pt idx="253">
                  <c:v>110.257122</c:v>
                </c:pt>
                <c:pt idx="254">
                  <c:v>108.970084</c:v>
                </c:pt>
                <c:pt idx="255">
                  <c:v>109.073382</c:v>
                </c:pt>
                <c:pt idx="256">
                  <c:v>103.975203</c:v>
                </c:pt>
                <c:pt idx="257">
                  <c:v>100.091464</c:v>
                </c:pt>
                <c:pt idx="258">
                  <c:v>101.774654</c:v>
                </c:pt>
                <c:pt idx="259">
                  <c:v>100.960367</c:v>
                </c:pt>
                <c:pt idx="260">
                  <c:v>99.331456</c:v>
                </c:pt>
                <c:pt idx="261">
                  <c:v>96.892753</c:v>
                </c:pt>
                <c:pt idx="262">
                  <c:v>98.115292</c:v>
                </c:pt>
                <c:pt idx="263">
                  <c:v>97.839146</c:v>
                </c:pt>
                <c:pt idx="264">
                  <c:v>99.677923</c:v>
                </c:pt>
                <c:pt idx="265">
                  <c:v>96.228809</c:v>
                </c:pt>
                <c:pt idx="266">
                  <c:v>95.21466</c:v>
                </c:pt>
                <c:pt idx="267">
                  <c:v>92.626818</c:v>
                </c:pt>
                <c:pt idx="268">
                  <c:v>98.652261</c:v>
                </c:pt>
                <c:pt idx="269">
                  <c:v>99.097414</c:v>
                </c:pt>
                <c:pt idx="270">
                  <c:v>103.007158</c:v>
                </c:pt>
                <c:pt idx="272">
                  <c:v>97.082655</c:v>
                </c:pt>
                <c:pt idx="273">
                  <c:v>106.361916</c:v>
                </c:pt>
                <c:pt idx="274">
                  <c:v>115.08756</c:v>
                </c:pt>
                <c:pt idx="275">
                  <c:v>109.880415</c:v>
                </c:pt>
                <c:pt idx="276">
                  <c:v>107.575667</c:v>
                </c:pt>
                <c:pt idx="277">
                  <c:v>109.678523</c:v>
                </c:pt>
                <c:pt idx="278">
                  <c:v>111.194857</c:v>
                </c:pt>
                <c:pt idx="279">
                  <c:v>115.01702</c:v>
                </c:pt>
                <c:pt idx="280">
                  <c:v>118.167599</c:v>
                </c:pt>
                <c:pt idx="281">
                  <c:v>120.880363</c:v>
                </c:pt>
                <c:pt idx="282">
                  <c:v>118.81695</c:v>
                </c:pt>
                <c:pt idx="283">
                  <c:v>125.605097</c:v>
                </c:pt>
                <c:pt idx="284">
                  <c:v>128.714423</c:v>
                </c:pt>
                <c:pt idx="285">
                  <c:v>131.76155</c:v>
                </c:pt>
                <c:pt idx="286">
                  <c:v>133.850809</c:v>
                </c:pt>
                <c:pt idx="287">
                  <c:v>134.009365</c:v>
                </c:pt>
                <c:pt idx="288">
                  <c:v>140.319961</c:v>
                </c:pt>
                <c:pt idx="289">
                  <c:v>146.966723</c:v>
                </c:pt>
                <c:pt idx="290">
                  <c:v>150.136521</c:v>
                </c:pt>
                <c:pt idx="292">
                  <c:v>158.696707</c:v>
                </c:pt>
                <c:pt idx="293">
                  <c:v>156.718694</c:v>
                </c:pt>
                <c:pt idx="294">
                  <c:v>152.121025</c:v>
                </c:pt>
                <c:pt idx="295">
                  <c:v>162.355718</c:v>
                </c:pt>
                <c:pt idx="296">
                  <c:v>162.398151</c:v>
                </c:pt>
                <c:pt idx="297">
                  <c:v>159.880195</c:v>
                </c:pt>
                <c:pt idx="298">
                  <c:v>151.948598</c:v>
                </c:pt>
                <c:pt idx="299">
                  <c:v>146.134734</c:v>
                </c:pt>
                <c:pt idx="300">
                  <c:v>154.09303</c:v>
                </c:pt>
                <c:pt idx="301">
                  <c:v>162.336289</c:v>
                </c:pt>
                <c:pt idx="302">
                  <c:v>179.810897</c:v>
                </c:pt>
                <c:pt idx="303">
                  <c:v>188.977281</c:v>
                </c:pt>
                <c:pt idx="304">
                  <c:v>206.004784</c:v>
                </c:pt>
                <c:pt idx="305">
                  <c:v>204.108038</c:v>
                </c:pt>
                <c:pt idx="306">
                  <c:v>213.468964</c:v>
                </c:pt>
                <c:pt idx="307">
                  <c:v>202.05344</c:v>
                </c:pt>
                <c:pt idx="308">
                  <c:v>183.257636</c:v>
                </c:pt>
                <c:pt idx="309">
                  <c:v>186.228509</c:v>
                </c:pt>
                <c:pt idx="310">
                  <c:v>192.998579</c:v>
                </c:pt>
                <c:pt idx="311">
                  <c:v>168.066626</c:v>
                </c:pt>
                <c:pt idx="312">
                  <c:v>176.70113</c:v>
                </c:pt>
                <c:pt idx="313">
                  <c:v>166.606327</c:v>
                </c:pt>
                <c:pt idx="314">
                  <c:v>165.458613</c:v>
                </c:pt>
                <c:pt idx="315">
                  <c:v>167.995791</c:v>
                </c:pt>
                <c:pt idx="316">
                  <c:v>158.411447</c:v>
                </c:pt>
                <c:pt idx="317">
                  <c:v>154.400355</c:v>
                </c:pt>
                <c:pt idx="318">
                  <c:v>162.38335</c:v>
                </c:pt>
                <c:pt idx="319">
                  <c:v>157.976044</c:v>
                </c:pt>
                <c:pt idx="320">
                  <c:v>157.731367</c:v>
                </c:pt>
                <c:pt idx="321">
                  <c:v>157.914855</c:v>
                </c:pt>
                <c:pt idx="322">
                  <c:v>160.523492</c:v>
                </c:pt>
                <c:pt idx="323">
                  <c:v>154.505004</c:v>
                </c:pt>
                <c:pt idx="324">
                  <c:v>148.108027</c:v>
                </c:pt>
                <c:pt idx="325">
                  <c:v>144.322507</c:v>
                </c:pt>
                <c:pt idx="326">
                  <c:v>154.018002</c:v>
                </c:pt>
                <c:pt idx="327">
                  <c:v>153.571845</c:v>
                </c:pt>
                <c:pt idx="328">
                  <c:v>155.704965</c:v>
                </c:pt>
                <c:pt idx="329">
                  <c:v>154.957662</c:v>
                </c:pt>
                <c:pt idx="330">
                  <c:v>158.183163</c:v>
                </c:pt>
                <c:pt idx="331">
                  <c:v>163.110342</c:v>
                </c:pt>
                <c:pt idx="332">
                  <c:v>165.639523</c:v>
                </c:pt>
                <c:pt idx="333">
                  <c:v>161.351783</c:v>
                </c:pt>
                <c:pt idx="334">
                  <c:v>151.175414</c:v>
                </c:pt>
                <c:pt idx="335">
                  <c:v>144.770413</c:v>
                </c:pt>
                <c:pt idx="336">
                  <c:v>139.430309</c:v>
                </c:pt>
                <c:pt idx="337">
                  <c:v>142.382029</c:v>
                </c:pt>
                <c:pt idx="338">
                  <c:v>140.971766</c:v>
                </c:pt>
                <c:pt idx="339">
                  <c:v>137.606609</c:v>
                </c:pt>
                <c:pt idx="340">
                  <c:v>135.985911</c:v>
                </c:pt>
                <c:pt idx="341">
                  <c:v>135.230231</c:v>
                </c:pt>
                <c:pt idx="342">
                  <c:v>131.965226</c:v>
                </c:pt>
              </c:numCache>
            </c:numRef>
          </c:val>
          <c:smooth val="0"/>
        </c:ser>
        <c:ser>
          <c:idx val="1"/>
          <c:order val="1"/>
          <c:tx>
            <c:strRef>
              <c:f>'[4]14'!$C$7</c:f>
              <c:strCache>
                <c:ptCount val="1"/>
                <c:pt idx="0">
                  <c:v>Lehman European Securitized OAS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'[4]14'!$A$8:$A$774</c:f>
              <c:numCache>
                <c:ptCount val="343"/>
                <c:pt idx="0">
                  <c:v>39084</c:v>
                </c:pt>
                <c:pt idx="1">
                  <c:v>39085</c:v>
                </c:pt>
                <c:pt idx="2">
                  <c:v>39086</c:v>
                </c:pt>
                <c:pt idx="3">
                  <c:v>39087</c:v>
                </c:pt>
                <c:pt idx="4">
                  <c:v>39090</c:v>
                </c:pt>
                <c:pt idx="5">
                  <c:v>39091</c:v>
                </c:pt>
                <c:pt idx="6">
                  <c:v>39092</c:v>
                </c:pt>
                <c:pt idx="7">
                  <c:v>39093</c:v>
                </c:pt>
                <c:pt idx="8">
                  <c:v>39094</c:v>
                </c:pt>
                <c:pt idx="10">
                  <c:v>39098</c:v>
                </c:pt>
                <c:pt idx="11">
                  <c:v>39099</c:v>
                </c:pt>
                <c:pt idx="12">
                  <c:v>39100</c:v>
                </c:pt>
                <c:pt idx="13">
                  <c:v>39101</c:v>
                </c:pt>
                <c:pt idx="14">
                  <c:v>39104</c:v>
                </c:pt>
                <c:pt idx="15">
                  <c:v>39105</c:v>
                </c:pt>
                <c:pt idx="16">
                  <c:v>39106</c:v>
                </c:pt>
                <c:pt idx="17">
                  <c:v>39107</c:v>
                </c:pt>
                <c:pt idx="18">
                  <c:v>39108</c:v>
                </c:pt>
                <c:pt idx="19">
                  <c:v>39111</c:v>
                </c:pt>
                <c:pt idx="20">
                  <c:v>39112</c:v>
                </c:pt>
                <c:pt idx="21">
                  <c:v>39113</c:v>
                </c:pt>
                <c:pt idx="22">
                  <c:v>39114</c:v>
                </c:pt>
                <c:pt idx="23">
                  <c:v>39115</c:v>
                </c:pt>
                <c:pt idx="24">
                  <c:v>39118</c:v>
                </c:pt>
                <c:pt idx="25">
                  <c:v>39119</c:v>
                </c:pt>
                <c:pt idx="26">
                  <c:v>39120</c:v>
                </c:pt>
                <c:pt idx="27">
                  <c:v>39121</c:v>
                </c:pt>
                <c:pt idx="28">
                  <c:v>39122</c:v>
                </c:pt>
                <c:pt idx="29">
                  <c:v>39125</c:v>
                </c:pt>
                <c:pt idx="30">
                  <c:v>39126</c:v>
                </c:pt>
                <c:pt idx="31">
                  <c:v>39127</c:v>
                </c:pt>
                <c:pt idx="32">
                  <c:v>39128</c:v>
                </c:pt>
                <c:pt idx="33">
                  <c:v>39129</c:v>
                </c:pt>
                <c:pt idx="35">
                  <c:v>39133</c:v>
                </c:pt>
                <c:pt idx="36">
                  <c:v>39134</c:v>
                </c:pt>
                <c:pt idx="37">
                  <c:v>39135</c:v>
                </c:pt>
                <c:pt idx="38">
                  <c:v>39136</c:v>
                </c:pt>
                <c:pt idx="39">
                  <c:v>39139</c:v>
                </c:pt>
                <c:pt idx="40">
                  <c:v>39140</c:v>
                </c:pt>
                <c:pt idx="41">
                  <c:v>39141</c:v>
                </c:pt>
                <c:pt idx="42">
                  <c:v>39142</c:v>
                </c:pt>
                <c:pt idx="43">
                  <c:v>39143</c:v>
                </c:pt>
                <c:pt idx="44">
                  <c:v>39146</c:v>
                </c:pt>
                <c:pt idx="45">
                  <c:v>39147</c:v>
                </c:pt>
                <c:pt idx="46">
                  <c:v>39148</c:v>
                </c:pt>
                <c:pt idx="47">
                  <c:v>39149</c:v>
                </c:pt>
                <c:pt idx="48">
                  <c:v>39150</c:v>
                </c:pt>
                <c:pt idx="49">
                  <c:v>39153</c:v>
                </c:pt>
                <c:pt idx="50">
                  <c:v>39154</c:v>
                </c:pt>
                <c:pt idx="51">
                  <c:v>39155</c:v>
                </c:pt>
                <c:pt idx="52">
                  <c:v>39156</c:v>
                </c:pt>
                <c:pt idx="53">
                  <c:v>39157</c:v>
                </c:pt>
                <c:pt idx="54">
                  <c:v>39160</c:v>
                </c:pt>
                <c:pt idx="55">
                  <c:v>39161</c:v>
                </c:pt>
                <c:pt idx="56">
                  <c:v>39162</c:v>
                </c:pt>
                <c:pt idx="57">
                  <c:v>39163</c:v>
                </c:pt>
                <c:pt idx="58">
                  <c:v>39164</c:v>
                </c:pt>
                <c:pt idx="59">
                  <c:v>39167</c:v>
                </c:pt>
                <c:pt idx="60">
                  <c:v>39168</c:v>
                </c:pt>
                <c:pt idx="61">
                  <c:v>39169</c:v>
                </c:pt>
                <c:pt idx="62">
                  <c:v>39170</c:v>
                </c:pt>
                <c:pt idx="63">
                  <c:v>39171</c:v>
                </c:pt>
                <c:pt idx="64">
                  <c:v>39174</c:v>
                </c:pt>
                <c:pt idx="65">
                  <c:v>39175</c:v>
                </c:pt>
                <c:pt idx="66">
                  <c:v>39176</c:v>
                </c:pt>
                <c:pt idx="67">
                  <c:v>39177</c:v>
                </c:pt>
                <c:pt idx="68">
                  <c:v>39181</c:v>
                </c:pt>
                <c:pt idx="69">
                  <c:v>39182</c:v>
                </c:pt>
                <c:pt idx="70">
                  <c:v>39183</c:v>
                </c:pt>
                <c:pt idx="71">
                  <c:v>39184</c:v>
                </c:pt>
                <c:pt idx="72">
                  <c:v>39185</c:v>
                </c:pt>
                <c:pt idx="73">
                  <c:v>39188</c:v>
                </c:pt>
                <c:pt idx="74">
                  <c:v>39189</c:v>
                </c:pt>
                <c:pt idx="75">
                  <c:v>39190</c:v>
                </c:pt>
                <c:pt idx="76">
                  <c:v>39191</c:v>
                </c:pt>
                <c:pt idx="77">
                  <c:v>39192</c:v>
                </c:pt>
                <c:pt idx="78">
                  <c:v>39195</c:v>
                </c:pt>
                <c:pt idx="79">
                  <c:v>39196</c:v>
                </c:pt>
                <c:pt idx="80">
                  <c:v>39197</c:v>
                </c:pt>
                <c:pt idx="81">
                  <c:v>39198</c:v>
                </c:pt>
                <c:pt idx="82">
                  <c:v>39199</c:v>
                </c:pt>
                <c:pt idx="83">
                  <c:v>39202</c:v>
                </c:pt>
                <c:pt idx="84">
                  <c:v>39203</c:v>
                </c:pt>
                <c:pt idx="85">
                  <c:v>39204</c:v>
                </c:pt>
                <c:pt idx="86">
                  <c:v>39205</c:v>
                </c:pt>
                <c:pt idx="87">
                  <c:v>39206</c:v>
                </c:pt>
                <c:pt idx="88">
                  <c:v>39209</c:v>
                </c:pt>
                <c:pt idx="89">
                  <c:v>39210</c:v>
                </c:pt>
                <c:pt idx="90">
                  <c:v>39211</c:v>
                </c:pt>
                <c:pt idx="91">
                  <c:v>39212</c:v>
                </c:pt>
                <c:pt idx="92">
                  <c:v>39213</c:v>
                </c:pt>
                <c:pt idx="93">
                  <c:v>39216</c:v>
                </c:pt>
                <c:pt idx="94">
                  <c:v>39217</c:v>
                </c:pt>
                <c:pt idx="95">
                  <c:v>39218</c:v>
                </c:pt>
                <c:pt idx="96">
                  <c:v>39219</c:v>
                </c:pt>
                <c:pt idx="97">
                  <c:v>39220</c:v>
                </c:pt>
                <c:pt idx="98">
                  <c:v>39223</c:v>
                </c:pt>
                <c:pt idx="99">
                  <c:v>39224</c:v>
                </c:pt>
                <c:pt idx="100">
                  <c:v>39225</c:v>
                </c:pt>
                <c:pt idx="101">
                  <c:v>39226</c:v>
                </c:pt>
                <c:pt idx="102">
                  <c:v>39227</c:v>
                </c:pt>
                <c:pt idx="103">
                  <c:v>39231</c:v>
                </c:pt>
                <c:pt idx="104">
                  <c:v>39232</c:v>
                </c:pt>
                <c:pt idx="105">
                  <c:v>39233</c:v>
                </c:pt>
                <c:pt idx="106">
                  <c:v>39234</c:v>
                </c:pt>
                <c:pt idx="107">
                  <c:v>39237</c:v>
                </c:pt>
                <c:pt idx="108">
                  <c:v>39238</c:v>
                </c:pt>
                <c:pt idx="109">
                  <c:v>39239</c:v>
                </c:pt>
                <c:pt idx="110">
                  <c:v>39240</c:v>
                </c:pt>
                <c:pt idx="111">
                  <c:v>39241</c:v>
                </c:pt>
                <c:pt idx="112">
                  <c:v>39244</c:v>
                </c:pt>
                <c:pt idx="113">
                  <c:v>39245</c:v>
                </c:pt>
                <c:pt idx="114">
                  <c:v>39246</c:v>
                </c:pt>
                <c:pt idx="115">
                  <c:v>39247</c:v>
                </c:pt>
                <c:pt idx="116">
                  <c:v>39248</c:v>
                </c:pt>
                <c:pt idx="117">
                  <c:v>39251</c:v>
                </c:pt>
                <c:pt idx="118">
                  <c:v>39252</c:v>
                </c:pt>
                <c:pt idx="119">
                  <c:v>39253</c:v>
                </c:pt>
                <c:pt idx="120">
                  <c:v>39254</c:v>
                </c:pt>
                <c:pt idx="121">
                  <c:v>39255</c:v>
                </c:pt>
                <c:pt idx="122">
                  <c:v>39258</c:v>
                </c:pt>
                <c:pt idx="123">
                  <c:v>39259</c:v>
                </c:pt>
                <c:pt idx="124">
                  <c:v>39260</c:v>
                </c:pt>
                <c:pt idx="125">
                  <c:v>39261</c:v>
                </c:pt>
                <c:pt idx="126">
                  <c:v>39262</c:v>
                </c:pt>
                <c:pt idx="127">
                  <c:v>39265</c:v>
                </c:pt>
                <c:pt idx="128">
                  <c:v>39266</c:v>
                </c:pt>
                <c:pt idx="130">
                  <c:v>39268</c:v>
                </c:pt>
                <c:pt idx="131">
                  <c:v>39269</c:v>
                </c:pt>
                <c:pt idx="132">
                  <c:v>39272</c:v>
                </c:pt>
                <c:pt idx="133">
                  <c:v>39273</c:v>
                </c:pt>
                <c:pt idx="134">
                  <c:v>39274</c:v>
                </c:pt>
                <c:pt idx="135">
                  <c:v>39275</c:v>
                </c:pt>
                <c:pt idx="136">
                  <c:v>39276</c:v>
                </c:pt>
                <c:pt idx="137">
                  <c:v>39279</c:v>
                </c:pt>
                <c:pt idx="138">
                  <c:v>39280</c:v>
                </c:pt>
                <c:pt idx="139">
                  <c:v>39281</c:v>
                </c:pt>
                <c:pt idx="140">
                  <c:v>39282</c:v>
                </c:pt>
                <c:pt idx="141">
                  <c:v>39283</c:v>
                </c:pt>
                <c:pt idx="142">
                  <c:v>39286</c:v>
                </c:pt>
                <c:pt idx="143">
                  <c:v>39287</c:v>
                </c:pt>
                <c:pt idx="144">
                  <c:v>39288</c:v>
                </c:pt>
                <c:pt idx="145">
                  <c:v>39289</c:v>
                </c:pt>
                <c:pt idx="146">
                  <c:v>39290</c:v>
                </c:pt>
                <c:pt idx="147">
                  <c:v>39293</c:v>
                </c:pt>
                <c:pt idx="148">
                  <c:v>39294</c:v>
                </c:pt>
                <c:pt idx="149">
                  <c:v>39295</c:v>
                </c:pt>
                <c:pt idx="150">
                  <c:v>39296</c:v>
                </c:pt>
                <c:pt idx="151">
                  <c:v>39297</c:v>
                </c:pt>
                <c:pt idx="152">
                  <c:v>39300</c:v>
                </c:pt>
                <c:pt idx="153">
                  <c:v>39301</c:v>
                </c:pt>
                <c:pt idx="154">
                  <c:v>39302</c:v>
                </c:pt>
                <c:pt idx="155">
                  <c:v>39303</c:v>
                </c:pt>
                <c:pt idx="156">
                  <c:v>39304</c:v>
                </c:pt>
                <c:pt idx="157">
                  <c:v>39307</c:v>
                </c:pt>
                <c:pt idx="158">
                  <c:v>39308</c:v>
                </c:pt>
                <c:pt idx="159">
                  <c:v>39309</c:v>
                </c:pt>
                <c:pt idx="160">
                  <c:v>39310</c:v>
                </c:pt>
                <c:pt idx="161">
                  <c:v>39311</c:v>
                </c:pt>
                <c:pt idx="162">
                  <c:v>39314</c:v>
                </c:pt>
                <c:pt idx="163">
                  <c:v>39315</c:v>
                </c:pt>
                <c:pt idx="164">
                  <c:v>39316</c:v>
                </c:pt>
                <c:pt idx="165">
                  <c:v>39317</c:v>
                </c:pt>
                <c:pt idx="166">
                  <c:v>39318</c:v>
                </c:pt>
                <c:pt idx="167">
                  <c:v>39321</c:v>
                </c:pt>
                <c:pt idx="168">
                  <c:v>39322</c:v>
                </c:pt>
                <c:pt idx="169">
                  <c:v>39323</c:v>
                </c:pt>
                <c:pt idx="170">
                  <c:v>39324</c:v>
                </c:pt>
                <c:pt idx="171">
                  <c:v>39325</c:v>
                </c:pt>
                <c:pt idx="174">
                  <c:v>39329</c:v>
                </c:pt>
                <c:pt idx="175">
                  <c:v>39330</c:v>
                </c:pt>
                <c:pt idx="176">
                  <c:v>39331</c:v>
                </c:pt>
                <c:pt idx="177">
                  <c:v>39332</c:v>
                </c:pt>
                <c:pt idx="178">
                  <c:v>39335</c:v>
                </c:pt>
                <c:pt idx="179">
                  <c:v>39336</c:v>
                </c:pt>
                <c:pt idx="180">
                  <c:v>39337</c:v>
                </c:pt>
                <c:pt idx="181">
                  <c:v>39338</c:v>
                </c:pt>
                <c:pt idx="182">
                  <c:v>39339</c:v>
                </c:pt>
                <c:pt idx="183">
                  <c:v>39342</c:v>
                </c:pt>
                <c:pt idx="184">
                  <c:v>39343</c:v>
                </c:pt>
                <c:pt idx="185">
                  <c:v>39344</c:v>
                </c:pt>
                <c:pt idx="186">
                  <c:v>39345</c:v>
                </c:pt>
                <c:pt idx="187">
                  <c:v>39346</c:v>
                </c:pt>
                <c:pt idx="188">
                  <c:v>39349</c:v>
                </c:pt>
                <c:pt idx="189">
                  <c:v>39350</c:v>
                </c:pt>
                <c:pt idx="190">
                  <c:v>39351</c:v>
                </c:pt>
                <c:pt idx="191">
                  <c:v>39352</c:v>
                </c:pt>
                <c:pt idx="192">
                  <c:v>39353</c:v>
                </c:pt>
                <c:pt idx="193">
                  <c:v>39356</c:v>
                </c:pt>
                <c:pt idx="194">
                  <c:v>39357</c:v>
                </c:pt>
                <c:pt idx="195">
                  <c:v>39358</c:v>
                </c:pt>
                <c:pt idx="196">
                  <c:v>39359</c:v>
                </c:pt>
                <c:pt idx="197">
                  <c:v>39360</c:v>
                </c:pt>
                <c:pt idx="199">
                  <c:v>39364</c:v>
                </c:pt>
                <c:pt idx="200">
                  <c:v>39365</c:v>
                </c:pt>
                <c:pt idx="201">
                  <c:v>39366</c:v>
                </c:pt>
                <c:pt idx="202">
                  <c:v>39367</c:v>
                </c:pt>
                <c:pt idx="203">
                  <c:v>39370</c:v>
                </c:pt>
                <c:pt idx="204">
                  <c:v>39371</c:v>
                </c:pt>
                <c:pt idx="205">
                  <c:v>39372</c:v>
                </c:pt>
                <c:pt idx="206">
                  <c:v>39373</c:v>
                </c:pt>
                <c:pt idx="207">
                  <c:v>39374</c:v>
                </c:pt>
                <c:pt idx="208">
                  <c:v>39377</c:v>
                </c:pt>
                <c:pt idx="209">
                  <c:v>39378</c:v>
                </c:pt>
                <c:pt idx="210">
                  <c:v>39379</c:v>
                </c:pt>
                <c:pt idx="211">
                  <c:v>39380</c:v>
                </c:pt>
                <c:pt idx="212">
                  <c:v>39381</c:v>
                </c:pt>
                <c:pt idx="213">
                  <c:v>39384</c:v>
                </c:pt>
                <c:pt idx="214">
                  <c:v>39385</c:v>
                </c:pt>
                <c:pt idx="215">
                  <c:v>39386</c:v>
                </c:pt>
                <c:pt idx="216">
                  <c:v>39387</c:v>
                </c:pt>
                <c:pt idx="217">
                  <c:v>39388</c:v>
                </c:pt>
                <c:pt idx="218">
                  <c:v>39391</c:v>
                </c:pt>
                <c:pt idx="219">
                  <c:v>39392</c:v>
                </c:pt>
                <c:pt idx="220">
                  <c:v>39393</c:v>
                </c:pt>
                <c:pt idx="221">
                  <c:v>39394</c:v>
                </c:pt>
                <c:pt idx="222">
                  <c:v>39395</c:v>
                </c:pt>
                <c:pt idx="224">
                  <c:v>39399</c:v>
                </c:pt>
                <c:pt idx="225">
                  <c:v>39400</c:v>
                </c:pt>
                <c:pt idx="226">
                  <c:v>39401</c:v>
                </c:pt>
                <c:pt idx="227">
                  <c:v>39402</c:v>
                </c:pt>
                <c:pt idx="228">
                  <c:v>39405</c:v>
                </c:pt>
                <c:pt idx="229">
                  <c:v>39406</c:v>
                </c:pt>
                <c:pt idx="230">
                  <c:v>39407</c:v>
                </c:pt>
                <c:pt idx="232">
                  <c:v>39409</c:v>
                </c:pt>
                <c:pt idx="233">
                  <c:v>39412</c:v>
                </c:pt>
                <c:pt idx="234">
                  <c:v>39413</c:v>
                </c:pt>
                <c:pt idx="235">
                  <c:v>39414</c:v>
                </c:pt>
                <c:pt idx="236">
                  <c:v>39415</c:v>
                </c:pt>
                <c:pt idx="237">
                  <c:v>39416</c:v>
                </c:pt>
                <c:pt idx="238">
                  <c:v>39419</c:v>
                </c:pt>
                <c:pt idx="239">
                  <c:v>39420</c:v>
                </c:pt>
                <c:pt idx="240">
                  <c:v>39421</c:v>
                </c:pt>
                <c:pt idx="241">
                  <c:v>39422</c:v>
                </c:pt>
                <c:pt idx="242">
                  <c:v>39423</c:v>
                </c:pt>
                <c:pt idx="243">
                  <c:v>39426</c:v>
                </c:pt>
                <c:pt idx="244">
                  <c:v>39427</c:v>
                </c:pt>
                <c:pt idx="245">
                  <c:v>39428</c:v>
                </c:pt>
                <c:pt idx="246">
                  <c:v>39429</c:v>
                </c:pt>
                <c:pt idx="247">
                  <c:v>39430</c:v>
                </c:pt>
                <c:pt idx="248">
                  <c:v>39433</c:v>
                </c:pt>
                <c:pt idx="249">
                  <c:v>39434</c:v>
                </c:pt>
                <c:pt idx="250">
                  <c:v>39435</c:v>
                </c:pt>
                <c:pt idx="251">
                  <c:v>39436</c:v>
                </c:pt>
                <c:pt idx="252">
                  <c:v>39437</c:v>
                </c:pt>
                <c:pt idx="253">
                  <c:v>39440</c:v>
                </c:pt>
                <c:pt idx="254">
                  <c:v>39442</c:v>
                </c:pt>
                <c:pt idx="255">
                  <c:v>39443</c:v>
                </c:pt>
                <c:pt idx="256">
                  <c:v>39444</c:v>
                </c:pt>
                <c:pt idx="257">
                  <c:v>39447</c:v>
                </c:pt>
                <c:pt idx="258">
                  <c:v>39449</c:v>
                </c:pt>
                <c:pt idx="259">
                  <c:v>39450</c:v>
                </c:pt>
                <c:pt idx="260">
                  <c:v>39451</c:v>
                </c:pt>
                <c:pt idx="261">
                  <c:v>39454</c:v>
                </c:pt>
                <c:pt idx="262">
                  <c:v>39455</c:v>
                </c:pt>
                <c:pt idx="263">
                  <c:v>39456</c:v>
                </c:pt>
                <c:pt idx="264">
                  <c:v>39457</c:v>
                </c:pt>
                <c:pt idx="265">
                  <c:v>39458</c:v>
                </c:pt>
                <c:pt idx="266">
                  <c:v>39461</c:v>
                </c:pt>
                <c:pt idx="267">
                  <c:v>39462</c:v>
                </c:pt>
                <c:pt idx="268">
                  <c:v>39463</c:v>
                </c:pt>
                <c:pt idx="269">
                  <c:v>39464</c:v>
                </c:pt>
                <c:pt idx="270">
                  <c:v>39465</c:v>
                </c:pt>
                <c:pt idx="272">
                  <c:v>39469</c:v>
                </c:pt>
                <c:pt idx="273">
                  <c:v>39470</c:v>
                </c:pt>
                <c:pt idx="274">
                  <c:v>39471</c:v>
                </c:pt>
                <c:pt idx="275">
                  <c:v>39472</c:v>
                </c:pt>
                <c:pt idx="276">
                  <c:v>39475</c:v>
                </c:pt>
                <c:pt idx="277">
                  <c:v>39476</c:v>
                </c:pt>
                <c:pt idx="278">
                  <c:v>39477</c:v>
                </c:pt>
                <c:pt idx="279">
                  <c:v>39478</c:v>
                </c:pt>
                <c:pt idx="280">
                  <c:v>39479</c:v>
                </c:pt>
                <c:pt idx="281">
                  <c:v>39482</c:v>
                </c:pt>
                <c:pt idx="282">
                  <c:v>39483</c:v>
                </c:pt>
                <c:pt idx="283">
                  <c:v>39484</c:v>
                </c:pt>
                <c:pt idx="284">
                  <c:v>39485</c:v>
                </c:pt>
                <c:pt idx="285">
                  <c:v>39486</c:v>
                </c:pt>
                <c:pt idx="286">
                  <c:v>39489</c:v>
                </c:pt>
                <c:pt idx="287">
                  <c:v>39490</c:v>
                </c:pt>
                <c:pt idx="288">
                  <c:v>39491</c:v>
                </c:pt>
                <c:pt idx="289">
                  <c:v>39492</c:v>
                </c:pt>
                <c:pt idx="290">
                  <c:v>39493</c:v>
                </c:pt>
                <c:pt idx="292">
                  <c:v>39497</c:v>
                </c:pt>
                <c:pt idx="293">
                  <c:v>39498</c:v>
                </c:pt>
                <c:pt idx="294">
                  <c:v>39499</c:v>
                </c:pt>
                <c:pt idx="295">
                  <c:v>39500</c:v>
                </c:pt>
                <c:pt idx="296">
                  <c:v>39503</c:v>
                </c:pt>
                <c:pt idx="297">
                  <c:v>39504</c:v>
                </c:pt>
                <c:pt idx="298">
                  <c:v>39505</c:v>
                </c:pt>
                <c:pt idx="299">
                  <c:v>39506</c:v>
                </c:pt>
                <c:pt idx="300">
                  <c:v>39507</c:v>
                </c:pt>
                <c:pt idx="301">
                  <c:v>39510</c:v>
                </c:pt>
                <c:pt idx="302">
                  <c:v>39511</c:v>
                </c:pt>
                <c:pt idx="303">
                  <c:v>39512</c:v>
                </c:pt>
                <c:pt idx="304">
                  <c:v>39513</c:v>
                </c:pt>
                <c:pt idx="305">
                  <c:v>39514</c:v>
                </c:pt>
                <c:pt idx="306">
                  <c:v>39517</c:v>
                </c:pt>
                <c:pt idx="307">
                  <c:v>39518</c:v>
                </c:pt>
                <c:pt idx="308">
                  <c:v>39519</c:v>
                </c:pt>
                <c:pt idx="309">
                  <c:v>39520</c:v>
                </c:pt>
                <c:pt idx="310">
                  <c:v>39521</c:v>
                </c:pt>
                <c:pt idx="311">
                  <c:v>39524</c:v>
                </c:pt>
                <c:pt idx="312">
                  <c:v>39525</c:v>
                </c:pt>
                <c:pt idx="313">
                  <c:v>39526</c:v>
                </c:pt>
                <c:pt idx="314">
                  <c:v>39527</c:v>
                </c:pt>
                <c:pt idx="315">
                  <c:v>39531</c:v>
                </c:pt>
                <c:pt idx="316">
                  <c:v>39532</c:v>
                </c:pt>
                <c:pt idx="317">
                  <c:v>39533</c:v>
                </c:pt>
                <c:pt idx="318">
                  <c:v>39534</c:v>
                </c:pt>
                <c:pt idx="319">
                  <c:v>39535</c:v>
                </c:pt>
                <c:pt idx="320">
                  <c:v>39538</c:v>
                </c:pt>
                <c:pt idx="321">
                  <c:v>39539</c:v>
                </c:pt>
                <c:pt idx="322">
                  <c:v>39540</c:v>
                </c:pt>
                <c:pt idx="323">
                  <c:v>39541</c:v>
                </c:pt>
                <c:pt idx="324">
                  <c:v>39542</c:v>
                </c:pt>
                <c:pt idx="325">
                  <c:v>39545</c:v>
                </c:pt>
                <c:pt idx="326">
                  <c:v>39546</c:v>
                </c:pt>
                <c:pt idx="327">
                  <c:v>39547</c:v>
                </c:pt>
                <c:pt idx="328">
                  <c:v>39548</c:v>
                </c:pt>
                <c:pt idx="329">
                  <c:v>39549</c:v>
                </c:pt>
                <c:pt idx="330">
                  <c:v>39552</c:v>
                </c:pt>
                <c:pt idx="331">
                  <c:v>39553</c:v>
                </c:pt>
                <c:pt idx="332">
                  <c:v>39554</c:v>
                </c:pt>
                <c:pt idx="333">
                  <c:v>39555</c:v>
                </c:pt>
                <c:pt idx="334">
                  <c:v>39556</c:v>
                </c:pt>
                <c:pt idx="335">
                  <c:v>39559</c:v>
                </c:pt>
                <c:pt idx="336">
                  <c:v>39560</c:v>
                </c:pt>
                <c:pt idx="337">
                  <c:v>39561</c:v>
                </c:pt>
                <c:pt idx="338">
                  <c:v>39562</c:v>
                </c:pt>
                <c:pt idx="339">
                  <c:v>39563</c:v>
                </c:pt>
                <c:pt idx="340">
                  <c:v>39566</c:v>
                </c:pt>
                <c:pt idx="341">
                  <c:v>39567</c:v>
                </c:pt>
                <c:pt idx="342">
                  <c:v>39568</c:v>
                </c:pt>
              </c:numCache>
            </c:numRef>
          </c:cat>
          <c:val>
            <c:numRef>
              <c:f>'[4]14'!$C$8:$C$774</c:f>
              <c:numCache>
                <c:ptCount val="343"/>
                <c:pt idx="0">
                  <c:v>29.456796</c:v>
                </c:pt>
                <c:pt idx="1">
                  <c:v>29.51679</c:v>
                </c:pt>
                <c:pt idx="2">
                  <c:v>29.552431</c:v>
                </c:pt>
                <c:pt idx="3">
                  <c:v>29.390682</c:v>
                </c:pt>
                <c:pt idx="4">
                  <c:v>29.68588</c:v>
                </c:pt>
                <c:pt idx="5">
                  <c:v>29.273775</c:v>
                </c:pt>
                <c:pt idx="6">
                  <c:v>29.290934</c:v>
                </c:pt>
                <c:pt idx="7">
                  <c:v>29.742994</c:v>
                </c:pt>
                <c:pt idx="8">
                  <c:v>29.494911</c:v>
                </c:pt>
                <c:pt idx="9">
                  <c:v>29.713329</c:v>
                </c:pt>
                <c:pt idx="10">
                  <c:v>29.952979</c:v>
                </c:pt>
                <c:pt idx="11">
                  <c:v>29.854381</c:v>
                </c:pt>
                <c:pt idx="12">
                  <c:v>28.231574</c:v>
                </c:pt>
                <c:pt idx="13">
                  <c:v>28.536285</c:v>
                </c:pt>
                <c:pt idx="14">
                  <c:v>29.339686</c:v>
                </c:pt>
                <c:pt idx="15">
                  <c:v>29.187503</c:v>
                </c:pt>
                <c:pt idx="16">
                  <c:v>29.313128</c:v>
                </c:pt>
                <c:pt idx="17">
                  <c:v>29.280782</c:v>
                </c:pt>
                <c:pt idx="18">
                  <c:v>29.658406</c:v>
                </c:pt>
                <c:pt idx="19">
                  <c:v>29.92499</c:v>
                </c:pt>
                <c:pt idx="20">
                  <c:v>29.679063</c:v>
                </c:pt>
                <c:pt idx="21">
                  <c:v>29.920475</c:v>
                </c:pt>
                <c:pt idx="22">
                  <c:v>28.972814</c:v>
                </c:pt>
                <c:pt idx="23">
                  <c:v>28.662567</c:v>
                </c:pt>
                <c:pt idx="24">
                  <c:v>28.951126</c:v>
                </c:pt>
                <c:pt idx="25">
                  <c:v>28.761318</c:v>
                </c:pt>
                <c:pt idx="26">
                  <c:v>28.428663</c:v>
                </c:pt>
                <c:pt idx="27">
                  <c:v>28.433974</c:v>
                </c:pt>
                <c:pt idx="28">
                  <c:v>28.358096</c:v>
                </c:pt>
                <c:pt idx="29">
                  <c:v>28.002747</c:v>
                </c:pt>
                <c:pt idx="30">
                  <c:v>27.993913</c:v>
                </c:pt>
                <c:pt idx="31">
                  <c:v>28.079808</c:v>
                </c:pt>
                <c:pt idx="32">
                  <c:v>28.244782</c:v>
                </c:pt>
                <c:pt idx="33">
                  <c:v>28.391595</c:v>
                </c:pt>
                <c:pt idx="34">
                  <c:v>26.562042</c:v>
                </c:pt>
                <c:pt idx="35">
                  <c:v>27.891061</c:v>
                </c:pt>
                <c:pt idx="36">
                  <c:v>27.822995</c:v>
                </c:pt>
                <c:pt idx="37">
                  <c:v>28.020186</c:v>
                </c:pt>
                <c:pt idx="38">
                  <c:v>28.222165</c:v>
                </c:pt>
                <c:pt idx="39">
                  <c:v>28.71039</c:v>
                </c:pt>
                <c:pt idx="40">
                  <c:v>28.810261</c:v>
                </c:pt>
                <c:pt idx="41">
                  <c:v>28.150424</c:v>
                </c:pt>
                <c:pt idx="42">
                  <c:v>29.097454</c:v>
                </c:pt>
                <c:pt idx="43">
                  <c:v>29.003807</c:v>
                </c:pt>
                <c:pt idx="44">
                  <c:v>29.039065</c:v>
                </c:pt>
                <c:pt idx="45">
                  <c:v>28.894879</c:v>
                </c:pt>
                <c:pt idx="46">
                  <c:v>29.069241</c:v>
                </c:pt>
                <c:pt idx="47">
                  <c:v>29.113637</c:v>
                </c:pt>
                <c:pt idx="48">
                  <c:v>29.165624</c:v>
                </c:pt>
                <c:pt idx="49">
                  <c:v>29.550217</c:v>
                </c:pt>
                <c:pt idx="50">
                  <c:v>31.074978</c:v>
                </c:pt>
                <c:pt idx="51">
                  <c:v>30.499138</c:v>
                </c:pt>
                <c:pt idx="52">
                  <c:v>30.436387</c:v>
                </c:pt>
                <c:pt idx="53">
                  <c:v>30.291627</c:v>
                </c:pt>
                <c:pt idx="54">
                  <c:v>30.067585</c:v>
                </c:pt>
                <c:pt idx="55">
                  <c:v>30.011927</c:v>
                </c:pt>
                <c:pt idx="56">
                  <c:v>29.914888</c:v>
                </c:pt>
                <c:pt idx="57">
                  <c:v>29.872507</c:v>
                </c:pt>
                <c:pt idx="58">
                  <c:v>29.803007</c:v>
                </c:pt>
                <c:pt idx="59">
                  <c:v>29.460354</c:v>
                </c:pt>
                <c:pt idx="60">
                  <c:v>29.491481</c:v>
                </c:pt>
                <c:pt idx="61">
                  <c:v>29.567162</c:v>
                </c:pt>
                <c:pt idx="62">
                  <c:v>29.400246</c:v>
                </c:pt>
                <c:pt idx="63">
                  <c:v>29.473812</c:v>
                </c:pt>
                <c:pt idx="64">
                  <c:v>29.233887</c:v>
                </c:pt>
                <c:pt idx="65">
                  <c:v>28.347199</c:v>
                </c:pt>
                <c:pt idx="66">
                  <c:v>28.532248</c:v>
                </c:pt>
                <c:pt idx="67">
                  <c:v>28.722402</c:v>
                </c:pt>
                <c:pt idx="69">
                  <c:v>28.803464</c:v>
                </c:pt>
                <c:pt idx="70">
                  <c:v>28.862793</c:v>
                </c:pt>
                <c:pt idx="71">
                  <c:v>28.955447</c:v>
                </c:pt>
                <c:pt idx="72">
                  <c:v>28.867253</c:v>
                </c:pt>
                <c:pt idx="73">
                  <c:v>28.599949</c:v>
                </c:pt>
                <c:pt idx="74">
                  <c:v>28.485771</c:v>
                </c:pt>
                <c:pt idx="75">
                  <c:v>27.770793</c:v>
                </c:pt>
                <c:pt idx="76">
                  <c:v>28.219914</c:v>
                </c:pt>
                <c:pt idx="77">
                  <c:v>27.957056</c:v>
                </c:pt>
                <c:pt idx="78">
                  <c:v>28.117665</c:v>
                </c:pt>
                <c:pt idx="79">
                  <c:v>27.644954</c:v>
                </c:pt>
                <c:pt idx="80">
                  <c:v>27.741316</c:v>
                </c:pt>
                <c:pt idx="81">
                  <c:v>28.421993</c:v>
                </c:pt>
                <c:pt idx="82">
                  <c:v>28.824625</c:v>
                </c:pt>
                <c:pt idx="83">
                  <c:v>28.425757</c:v>
                </c:pt>
                <c:pt idx="84">
                  <c:v>27.146538</c:v>
                </c:pt>
                <c:pt idx="85">
                  <c:v>30.106319</c:v>
                </c:pt>
                <c:pt idx="86">
                  <c:v>28.456572</c:v>
                </c:pt>
                <c:pt idx="87">
                  <c:v>26.578957</c:v>
                </c:pt>
                <c:pt idx="89">
                  <c:v>27.309881</c:v>
                </c:pt>
                <c:pt idx="90">
                  <c:v>27.338617</c:v>
                </c:pt>
                <c:pt idx="91">
                  <c:v>27.278362</c:v>
                </c:pt>
                <c:pt idx="92">
                  <c:v>27.931659</c:v>
                </c:pt>
                <c:pt idx="93">
                  <c:v>29.817464</c:v>
                </c:pt>
                <c:pt idx="94">
                  <c:v>30.388534</c:v>
                </c:pt>
                <c:pt idx="95">
                  <c:v>28.512288</c:v>
                </c:pt>
                <c:pt idx="96">
                  <c:v>29.025333</c:v>
                </c:pt>
                <c:pt idx="97">
                  <c:v>28.61137</c:v>
                </c:pt>
                <c:pt idx="98">
                  <c:v>27.253551</c:v>
                </c:pt>
                <c:pt idx="99">
                  <c:v>27.324806</c:v>
                </c:pt>
                <c:pt idx="100">
                  <c:v>27.279692</c:v>
                </c:pt>
                <c:pt idx="101">
                  <c:v>27.076562</c:v>
                </c:pt>
                <c:pt idx="102">
                  <c:v>27.594337</c:v>
                </c:pt>
                <c:pt idx="103">
                  <c:v>27.378464</c:v>
                </c:pt>
                <c:pt idx="104">
                  <c:v>27.187025</c:v>
                </c:pt>
                <c:pt idx="105">
                  <c:v>27.216646</c:v>
                </c:pt>
                <c:pt idx="106">
                  <c:v>27.108021</c:v>
                </c:pt>
                <c:pt idx="107">
                  <c:v>27.415587</c:v>
                </c:pt>
                <c:pt idx="108">
                  <c:v>27.48732</c:v>
                </c:pt>
                <c:pt idx="109">
                  <c:v>26.963341</c:v>
                </c:pt>
                <c:pt idx="110">
                  <c:v>27.034032</c:v>
                </c:pt>
                <c:pt idx="111">
                  <c:v>27.82486</c:v>
                </c:pt>
                <c:pt idx="112">
                  <c:v>27.590031</c:v>
                </c:pt>
                <c:pt idx="113">
                  <c:v>28.532179</c:v>
                </c:pt>
                <c:pt idx="114">
                  <c:v>28.347133</c:v>
                </c:pt>
                <c:pt idx="115">
                  <c:v>28.065412</c:v>
                </c:pt>
                <c:pt idx="116">
                  <c:v>28.182554</c:v>
                </c:pt>
                <c:pt idx="117">
                  <c:v>28.599785</c:v>
                </c:pt>
                <c:pt idx="118">
                  <c:v>28.196068</c:v>
                </c:pt>
                <c:pt idx="119">
                  <c:v>27.452801</c:v>
                </c:pt>
                <c:pt idx="120">
                  <c:v>27.657091</c:v>
                </c:pt>
                <c:pt idx="121">
                  <c:v>27.972642</c:v>
                </c:pt>
                <c:pt idx="122">
                  <c:v>26.626455</c:v>
                </c:pt>
                <c:pt idx="123">
                  <c:v>26.740341</c:v>
                </c:pt>
                <c:pt idx="124">
                  <c:v>27.069376</c:v>
                </c:pt>
                <c:pt idx="125">
                  <c:v>27.366294</c:v>
                </c:pt>
                <c:pt idx="126">
                  <c:v>27.933208</c:v>
                </c:pt>
                <c:pt idx="127">
                  <c:v>28.08235</c:v>
                </c:pt>
                <c:pt idx="128">
                  <c:v>27.499714</c:v>
                </c:pt>
                <c:pt idx="129">
                  <c:v>27.177963</c:v>
                </c:pt>
                <c:pt idx="130">
                  <c:v>27.702771</c:v>
                </c:pt>
                <c:pt idx="131">
                  <c:v>27.625737</c:v>
                </c:pt>
                <c:pt idx="132">
                  <c:v>27.458408</c:v>
                </c:pt>
                <c:pt idx="133">
                  <c:v>28.364163</c:v>
                </c:pt>
                <c:pt idx="134">
                  <c:v>28.430514</c:v>
                </c:pt>
                <c:pt idx="135">
                  <c:v>28.499811</c:v>
                </c:pt>
                <c:pt idx="136">
                  <c:v>28.245303</c:v>
                </c:pt>
                <c:pt idx="137">
                  <c:v>28.609256</c:v>
                </c:pt>
                <c:pt idx="138">
                  <c:v>29.065378</c:v>
                </c:pt>
                <c:pt idx="139">
                  <c:v>29.643569</c:v>
                </c:pt>
                <c:pt idx="140">
                  <c:v>28.962817</c:v>
                </c:pt>
                <c:pt idx="141">
                  <c:v>30.7817</c:v>
                </c:pt>
                <c:pt idx="142">
                  <c:v>32.656752</c:v>
                </c:pt>
                <c:pt idx="143">
                  <c:v>33.883796</c:v>
                </c:pt>
                <c:pt idx="144">
                  <c:v>32.931027</c:v>
                </c:pt>
                <c:pt idx="145">
                  <c:v>35.643463</c:v>
                </c:pt>
                <c:pt idx="146">
                  <c:v>37.198435</c:v>
                </c:pt>
                <c:pt idx="147">
                  <c:v>37.008288</c:v>
                </c:pt>
                <c:pt idx="148">
                  <c:v>35.763365</c:v>
                </c:pt>
                <c:pt idx="149">
                  <c:v>35.590346</c:v>
                </c:pt>
                <c:pt idx="150">
                  <c:v>33.529544</c:v>
                </c:pt>
                <c:pt idx="151">
                  <c:v>34.698021</c:v>
                </c:pt>
                <c:pt idx="152">
                  <c:v>35.101085</c:v>
                </c:pt>
                <c:pt idx="153">
                  <c:v>33.937549</c:v>
                </c:pt>
                <c:pt idx="154">
                  <c:v>32.516745</c:v>
                </c:pt>
                <c:pt idx="155">
                  <c:v>34.831292</c:v>
                </c:pt>
                <c:pt idx="156">
                  <c:v>39.087393</c:v>
                </c:pt>
                <c:pt idx="157">
                  <c:v>37.748346</c:v>
                </c:pt>
                <c:pt idx="158">
                  <c:v>39.285624</c:v>
                </c:pt>
                <c:pt idx="159">
                  <c:v>40.724125</c:v>
                </c:pt>
                <c:pt idx="160">
                  <c:v>45.732377</c:v>
                </c:pt>
                <c:pt idx="161">
                  <c:v>45.413959</c:v>
                </c:pt>
                <c:pt idx="162">
                  <c:v>45.784859</c:v>
                </c:pt>
                <c:pt idx="163">
                  <c:v>48.356124</c:v>
                </c:pt>
                <c:pt idx="164">
                  <c:v>43.563448</c:v>
                </c:pt>
                <c:pt idx="165">
                  <c:v>47.086535</c:v>
                </c:pt>
                <c:pt idx="166">
                  <c:v>47.504996</c:v>
                </c:pt>
                <c:pt idx="168">
                  <c:v>46.923979</c:v>
                </c:pt>
                <c:pt idx="169">
                  <c:v>49.381763</c:v>
                </c:pt>
                <c:pt idx="170">
                  <c:v>48.854613</c:v>
                </c:pt>
                <c:pt idx="171">
                  <c:v>47.093793</c:v>
                </c:pt>
                <c:pt idx="173">
                  <c:v>46.782203</c:v>
                </c:pt>
                <c:pt idx="174">
                  <c:v>45.861179</c:v>
                </c:pt>
                <c:pt idx="175">
                  <c:v>47.810683</c:v>
                </c:pt>
                <c:pt idx="176">
                  <c:v>48.272324</c:v>
                </c:pt>
                <c:pt idx="177">
                  <c:v>47.220865</c:v>
                </c:pt>
                <c:pt idx="178">
                  <c:v>47.026646</c:v>
                </c:pt>
                <c:pt idx="179">
                  <c:v>45.646705</c:v>
                </c:pt>
                <c:pt idx="180">
                  <c:v>44.867389</c:v>
                </c:pt>
                <c:pt idx="181">
                  <c:v>43.813211</c:v>
                </c:pt>
                <c:pt idx="182">
                  <c:v>46.550037</c:v>
                </c:pt>
                <c:pt idx="183">
                  <c:v>45.959906</c:v>
                </c:pt>
                <c:pt idx="184">
                  <c:v>44.73698</c:v>
                </c:pt>
                <c:pt idx="185">
                  <c:v>42.780012</c:v>
                </c:pt>
                <c:pt idx="186">
                  <c:v>43.634356</c:v>
                </c:pt>
                <c:pt idx="187">
                  <c:v>44.199324</c:v>
                </c:pt>
                <c:pt idx="188">
                  <c:v>44.049225</c:v>
                </c:pt>
                <c:pt idx="189">
                  <c:v>46.2313</c:v>
                </c:pt>
                <c:pt idx="190">
                  <c:v>45.134474</c:v>
                </c:pt>
                <c:pt idx="191">
                  <c:v>46.59727</c:v>
                </c:pt>
                <c:pt idx="192">
                  <c:v>47.950004</c:v>
                </c:pt>
                <c:pt idx="193">
                  <c:v>47.324235</c:v>
                </c:pt>
                <c:pt idx="194">
                  <c:v>47.135622</c:v>
                </c:pt>
                <c:pt idx="195">
                  <c:v>46.857264</c:v>
                </c:pt>
                <c:pt idx="196">
                  <c:v>46.849795</c:v>
                </c:pt>
                <c:pt idx="197">
                  <c:v>45.963514</c:v>
                </c:pt>
                <c:pt idx="198">
                  <c:v>44.689614</c:v>
                </c:pt>
                <c:pt idx="199">
                  <c:v>43.831143</c:v>
                </c:pt>
                <c:pt idx="200">
                  <c:v>43.424292</c:v>
                </c:pt>
                <c:pt idx="201">
                  <c:v>42.071613</c:v>
                </c:pt>
                <c:pt idx="202">
                  <c:v>37.276185</c:v>
                </c:pt>
                <c:pt idx="203">
                  <c:v>42.470563</c:v>
                </c:pt>
                <c:pt idx="204">
                  <c:v>42.426424</c:v>
                </c:pt>
                <c:pt idx="205">
                  <c:v>43.914361</c:v>
                </c:pt>
                <c:pt idx="206">
                  <c:v>45.18948</c:v>
                </c:pt>
                <c:pt idx="207">
                  <c:v>46.350424</c:v>
                </c:pt>
                <c:pt idx="208">
                  <c:v>45.555294</c:v>
                </c:pt>
                <c:pt idx="209">
                  <c:v>44.693515</c:v>
                </c:pt>
                <c:pt idx="210">
                  <c:v>46.007127</c:v>
                </c:pt>
                <c:pt idx="211">
                  <c:v>45.987918</c:v>
                </c:pt>
                <c:pt idx="212">
                  <c:v>45.915317</c:v>
                </c:pt>
                <c:pt idx="213">
                  <c:v>46.113921</c:v>
                </c:pt>
                <c:pt idx="214">
                  <c:v>48.604536</c:v>
                </c:pt>
                <c:pt idx="215">
                  <c:v>45.591555</c:v>
                </c:pt>
                <c:pt idx="216">
                  <c:v>47.847295</c:v>
                </c:pt>
                <c:pt idx="217">
                  <c:v>50.856284</c:v>
                </c:pt>
                <c:pt idx="218">
                  <c:v>50.505297</c:v>
                </c:pt>
                <c:pt idx="219">
                  <c:v>50.742426</c:v>
                </c:pt>
                <c:pt idx="220">
                  <c:v>51.187863</c:v>
                </c:pt>
                <c:pt idx="221">
                  <c:v>51.548042</c:v>
                </c:pt>
                <c:pt idx="222">
                  <c:v>57.023113</c:v>
                </c:pt>
                <c:pt idx="223">
                  <c:v>53.547514</c:v>
                </c:pt>
                <c:pt idx="224">
                  <c:v>52.584745</c:v>
                </c:pt>
                <c:pt idx="225">
                  <c:v>52.013634</c:v>
                </c:pt>
                <c:pt idx="226">
                  <c:v>53.916301</c:v>
                </c:pt>
                <c:pt idx="227">
                  <c:v>56.545509</c:v>
                </c:pt>
                <c:pt idx="228">
                  <c:v>58.071163</c:v>
                </c:pt>
                <c:pt idx="229">
                  <c:v>58.945349</c:v>
                </c:pt>
                <c:pt idx="230">
                  <c:v>62.900083</c:v>
                </c:pt>
                <c:pt idx="231">
                  <c:v>63.965978</c:v>
                </c:pt>
                <c:pt idx="232">
                  <c:v>63.595342</c:v>
                </c:pt>
                <c:pt idx="233">
                  <c:v>65.81619</c:v>
                </c:pt>
                <c:pt idx="234">
                  <c:v>63.350589</c:v>
                </c:pt>
                <c:pt idx="235">
                  <c:v>62.307598</c:v>
                </c:pt>
                <c:pt idx="236">
                  <c:v>66.1216</c:v>
                </c:pt>
                <c:pt idx="237">
                  <c:v>63.831969</c:v>
                </c:pt>
                <c:pt idx="238">
                  <c:v>65.285337</c:v>
                </c:pt>
                <c:pt idx="239">
                  <c:v>64.791666</c:v>
                </c:pt>
                <c:pt idx="240">
                  <c:v>63.654581</c:v>
                </c:pt>
                <c:pt idx="241">
                  <c:v>62.009681</c:v>
                </c:pt>
                <c:pt idx="242">
                  <c:v>57.580649</c:v>
                </c:pt>
                <c:pt idx="243">
                  <c:v>60.055483</c:v>
                </c:pt>
                <c:pt idx="244">
                  <c:v>62.246018</c:v>
                </c:pt>
                <c:pt idx="245">
                  <c:v>61.355026</c:v>
                </c:pt>
                <c:pt idx="246">
                  <c:v>64.124388</c:v>
                </c:pt>
                <c:pt idx="247">
                  <c:v>63.388298</c:v>
                </c:pt>
                <c:pt idx="248">
                  <c:v>63.095768</c:v>
                </c:pt>
                <c:pt idx="249">
                  <c:v>61.028915</c:v>
                </c:pt>
                <c:pt idx="250">
                  <c:v>61.433118</c:v>
                </c:pt>
                <c:pt idx="251">
                  <c:v>61.782672</c:v>
                </c:pt>
                <c:pt idx="252">
                  <c:v>62.563349</c:v>
                </c:pt>
                <c:pt idx="253">
                  <c:v>61.95024</c:v>
                </c:pt>
                <c:pt idx="255">
                  <c:v>60.303799</c:v>
                </c:pt>
                <c:pt idx="256">
                  <c:v>60.355537</c:v>
                </c:pt>
                <c:pt idx="257">
                  <c:v>56.596694</c:v>
                </c:pt>
                <c:pt idx="258">
                  <c:v>47.782288</c:v>
                </c:pt>
                <c:pt idx="259">
                  <c:v>60.877356</c:v>
                </c:pt>
                <c:pt idx="260">
                  <c:v>62.178377</c:v>
                </c:pt>
                <c:pt idx="261">
                  <c:v>60.761164</c:v>
                </c:pt>
                <c:pt idx="262">
                  <c:v>61.51982</c:v>
                </c:pt>
                <c:pt idx="263">
                  <c:v>55.639573</c:v>
                </c:pt>
                <c:pt idx="264">
                  <c:v>62.419525</c:v>
                </c:pt>
                <c:pt idx="265">
                  <c:v>60.940717</c:v>
                </c:pt>
                <c:pt idx="266">
                  <c:v>58.603867</c:v>
                </c:pt>
                <c:pt idx="267">
                  <c:v>58.99025</c:v>
                </c:pt>
                <c:pt idx="268">
                  <c:v>55.472648</c:v>
                </c:pt>
                <c:pt idx="269">
                  <c:v>58.63757</c:v>
                </c:pt>
                <c:pt idx="270">
                  <c:v>60.145265</c:v>
                </c:pt>
                <c:pt idx="271">
                  <c:v>63.593416</c:v>
                </c:pt>
                <c:pt idx="272">
                  <c:v>62.598816</c:v>
                </c:pt>
                <c:pt idx="273">
                  <c:v>66.988273</c:v>
                </c:pt>
                <c:pt idx="274">
                  <c:v>64.873785</c:v>
                </c:pt>
                <c:pt idx="275">
                  <c:v>71.124004</c:v>
                </c:pt>
                <c:pt idx="276">
                  <c:v>71.077122</c:v>
                </c:pt>
                <c:pt idx="277">
                  <c:v>69.501975</c:v>
                </c:pt>
                <c:pt idx="278">
                  <c:v>69.303864</c:v>
                </c:pt>
                <c:pt idx="279">
                  <c:v>71.204169</c:v>
                </c:pt>
                <c:pt idx="280">
                  <c:v>71.443012</c:v>
                </c:pt>
                <c:pt idx="281">
                  <c:v>71.142606</c:v>
                </c:pt>
                <c:pt idx="282">
                  <c:v>74.247943</c:v>
                </c:pt>
                <c:pt idx="283">
                  <c:v>74.59716</c:v>
                </c:pt>
                <c:pt idx="284">
                  <c:v>76.127722</c:v>
                </c:pt>
                <c:pt idx="285">
                  <c:v>77.828421</c:v>
                </c:pt>
                <c:pt idx="286">
                  <c:v>80.003395</c:v>
                </c:pt>
                <c:pt idx="287">
                  <c:v>78.018544</c:v>
                </c:pt>
                <c:pt idx="288">
                  <c:v>79.507405</c:v>
                </c:pt>
                <c:pt idx="289">
                  <c:v>78.864524</c:v>
                </c:pt>
                <c:pt idx="290">
                  <c:v>79.808875</c:v>
                </c:pt>
                <c:pt idx="291">
                  <c:v>78.547244</c:v>
                </c:pt>
                <c:pt idx="292">
                  <c:v>79.857839</c:v>
                </c:pt>
                <c:pt idx="293">
                  <c:v>80.223599</c:v>
                </c:pt>
                <c:pt idx="294">
                  <c:v>78.850032</c:v>
                </c:pt>
                <c:pt idx="295">
                  <c:v>81.555497</c:v>
                </c:pt>
                <c:pt idx="296">
                  <c:v>123.405051</c:v>
                </c:pt>
                <c:pt idx="297">
                  <c:v>119.912434</c:v>
                </c:pt>
                <c:pt idx="298">
                  <c:v>119.203392</c:v>
                </c:pt>
                <c:pt idx="299">
                  <c:v>77.082453</c:v>
                </c:pt>
                <c:pt idx="300">
                  <c:v>79.070007</c:v>
                </c:pt>
                <c:pt idx="301">
                  <c:v>79.257667</c:v>
                </c:pt>
                <c:pt idx="302">
                  <c:v>80.444492</c:v>
                </c:pt>
                <c:pt idx="303">
                  <c:v>78.833197</c:v>
                </c:pt>
                <c:pt idx="304">
                  <c:v>81.898179</c:v>
                </c:pt>
                <c:pt idx="305">
                  <c:v>85.65702</c:v>
                </c:pt>
                <c:pt idx="306">
                  <c:v>92.178432</c:v>
                </c:pt>
                <c:pt idx="307">
                  <c:v>87.045903</c:v>
                </c:pt>
                <c:pt idx="308">
                  <c:v>88.890418</c:v>
                </c:pt>
                <c:pt idx="309">
                  <c:v>91.662889</c:v>
                </c:pt>
                <c:pt idx="310">
                  <c:v>98.853608</c:v>
                </c:pt>
                <c:pt idx="311">
                  <c:v>100.426269</c:v>
                </c:pt>
                <c:pt idx="312">
                  <c:v>93.853986</c:v>
                </c:pt>
                <c:pt idx="313">
                  <c:v>88.551303</c:v>
                </c:pt>
                <c:pt idx="314">
                  <c:v>91.435137</c:v>
                </c:pt>
                <c:pt idx="316">
                  <c:v>88.519882</c:v>
                </c:pt>
                <c:pt idx="317">
                  <c:v>89.858277</c:v>
                </c:pt>
                <c:pt idx="318">
                  <c:v>91.598795</c:v>
                </c:pt>
                <c:pt idx="319">
                  <c:v>90.082667</c:v>
                </c:pt>
                <c:pt idx="320">
                  <c:v>88.292904</c:v>
                </c:pt>
                <c:pt idx="321">
                  <c:v>82.577432</c:v>
                </c:pt>
                <c:pt idx="322">
                  <c:v>86.97437</c:v>
                </c:pt>
                <c:pt idx="323">
                  <c:v>95.573293</c:v>
                </c:pt>
                <c:pt idx="324">
                  <c:v>99.348335</c:v>
                </c:pt>
                <c:pt idx="325">
                  <c:v>96.191105</c:v>
                </c:pt>
                <c:pt idx="326">
                  <c:v>95.220283</c:v>
                </c:pt>
                <c:pt idx="327">
                  <c:v>93.365908</c:v>
                </c:pt>
                <c:pt idx="328">
                  <c:v>99.451292</c:v>
                </c:pt>
                <c:pt idx="329">
                  <c:v>97.492897</c:v>
                </c:pt>
                <c:pt idx="330">
                  <c:v>98.392731</c:v>
                </c:pt>
                <c:pt idx="331">
                  <c:v>98.109213</c:v>
                </c:pt>
                <c:pt idx="332">
                  <c:v>90.349748</c:v>
                </c:pt>
                <c:pt idx="333">
                  <c:v>95.969794</c:v>
                </c:pt>
                <c:pt idx="334">
                  <c:v>92.497003</c:v>
                </c:pt>
                <c:pt idx="335">
                  <c:v>92.88775</c:v>
                </c:pt>
                <c:pt idx="336">
                  <c:v>91.644633</c:v>
                </c:pt>
                <c:pt idx="337">
                  <c:v>92.757542</c:v>
                </c:pt>
                <c:pt idx="338">
                  <c:v>93.64874</c:v>
                </c:pt>
                <c:pt idx="339">
                  <c:v>95.496944</c:v>
                </c:pt>
                <c:pt idx="340">
                  <c:v>93.565016</c:v>
                </c:pt>
                <c:pt idx="341">
                  <c:v>97.556007</c:v>
                </c:pt>
                <c:pt idx="342">
                  <c:v>93.477176</c:v>
                </c:pt>
              </c:numCache>
            </c:numRef>
          </c:val>
          <c:smooth val="0"/>
        </c:ser>
        <c:axId val="26579474"/>
        <c:axId val="66534843"/>
      </c:lineChart>
      <c:dateAx>
        <c:axId val="26579474"/>
        <c:scaling>
          <c:orientation val="minMax"/>
          <c:max val="39558"/>
          <c:min val="39083"/>
        </c:scaling>
        <c:axPos val="b"/>
        <c:delete val="0"/>
        <c:numFmt formatCode="m/yy" sourceLinked="0"/>
        <c:majorTickMark val="out"/>
        <c:minorTickMark val="none"/>
        <c:tickLblPos val="nextTo"/>
        <c:txPr>
          <a:bodyPr vert="horz" rot="0"/>
          <a:lstStyle/>
          <a:p>
            <a:pPr>
              <a:defRPr lang="en-US" cap="none" sz="1000" b="0" i="0" u="none" baseline="0">
                <a:latin typeface="Arial"/>
                <a:ea typeface="Arial"/>
                <a:cs typeface="Arial"/>
              </a:defRPr>
            </a:pPr>
          </a:p>
        </c:txPr>
        <c:crossAx val="66534843"/>
        <c:crosses val="autoZero"/>
        <c:auto val="0"/>
        <c:baseTimeUnit val="days"/>
        <c:majorUnit val="1"/>
        <c:majorTimeUnit val="months"/>
        <c:noMultiLvlLbl val="0"/>
      </c:dateAx>
      <c:valAx>
        <c:axId val="66534843"/>
        <c:scaling>
          <c:orientation val="minMax"/>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6579474"/>
        <c:crossesAt val="1"/>
        <c:crossBetween val="between"/>
        <c:dispUnits/>
      </c:valAx>
      <c:spPr>
        <a:solidFill>
          <a:srgbClr val="C0C0C0"/>
        </a:solidFill>
        <a:ln w="12700">
          <a:solidFill>
            <a:srgbClr val="808080"/>
          </a:solidFill>
        </a:ln>
      </c:spPr>
    </c:plotArea>
    <c:legend>
      <c:legendPos val="r"/>
      <c:layout>
        <c:manualLayout>
          <c:xMode val="edge"/>
          <c:yMode val="edge"/>
          <c:x val="0.32475"/>
          <c:y val="0.1365"/>
          <c:w val="0.4775"/>
          <c:h val="0.127"/>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9.2. Markit ABX.HE and Markit CMBX Spreads</a:t>
            </a:r>
          </a:p>
        </c:rich>
      </c:tx>
      <c:layout>
        <c:manualLayout>
          <c:xMode val="factor"/>
          <c:yMode val="factor"/>
          <c:x val="-0.1865"/>
          <c:y val="-0.02125"/>
        </c:manualLayout>
      </c:layout>
      <c:spPr>
        <a:noFill/>
        <a:ln>
          <a:noFill/>
        </a:ln>
      </c:spPr>
    </c:title>
    <c:plotArea>
      <c:layout>
        <c:manualLayout>
          <c:xMode val="edge"/>
          <c:yMode val="edge"/>
          <c:x val="0.05575"/>
          <c:y val="0.0725"/>
          <c:w val="0.93625"/>
          <c:h val="0.83575"/>
        </c:manualLayout>
      </c:layout>
      <c:lineChart>
        <c:grouping val="standard"/>
        <c:varyColors val="0"/>
        <c:ser>
          <c:idx val="0"/>
          <c:order val="0"/>
          <c:tx>
            <c:strRef>
              <c:f>'[4]14'!$F$7:$F$431</c:f>
              <c:strCache>
                <c:ptCount val="1"/>
                <c:pt idx="0">
                  <c:v>Markit ABX.HE AAA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'[4]14'!$E$432:$E$744</c:f>
              <c:numCache>
                <c:ptCount val="313"/>
                <c:pt idx="0">
                  <c:v>39084</c:v>
                </c:pt>
                <c:pt idx="1">
                  <c:v>39085</c:v>
                </c:pt>
                <c:pt idx="2">
                  <c:v>39086</c:v>
                </c:pt>
                <c:pt idx="3">
                  <c:v>39087</c:v>
                </c:pt>
                <c:pt idx="4">
                  <c:v>39090</c:v>
                </c:pt>
                <c:pt idx="5">
                  <c:v>39091</c:v>
                </c:pt>
                <c:pt idx="6">
                  <c:v>39092</c:v>
                </c:pt>
                <c:pt idx="7">
                  <c:v>39093</c:v>
                </c:pt>
                <c:pt idx="8">
                  <c:v>39094</c:v>
                </c:pt>
                <c:pt idx="9">
                  <c:v>39098</c:v>
                </c:pt>
                <c:pt idx="10">
                  <c:v>39099</c:v>
                </c:pt>
                <c:pt idx="11">
                  <c:v>39100</c:v>
                </c:pt>
                <c:pt idx="12">
                  <c:v>39101</c:v>
                </c:pt>
                <c:pt idx="13">
                  <c:v>39104</c:v>
                </c:pt>
                <c:pt idx="14">
                  <c:v>39105</c:v>
                </c:pt>
                <c:pt idx="15">
                  <c:v>39106</c:v>
                </c:pt>
                <c:pt idx="16">
                  <c:v>39107</c:v>
                </c:pt>
                <c:pt idx="17">
                  <c:v>39108</c:v>
                </c:pt>
                <c:pt idx="18">
                  <c:v>39111</c:v>
                </c:pt>
                <c:pt idx="19">
                  <c:v>39112</c:v>
                </c:pt>
                <c:pt idx="20">
                  <c:v>39113</c:v>
                </c:pt>
                <c:pt idx="21">
                  <c:v>39114</c:v>
                </c:pt>
                <c:pt idx="22">
                  <c:v>39115</c:v>
                </c:pt>
                <c:pt idx="23">
                  <c:v>39118</c:v>
                </c:pt>
                <c:pt idx="24">
                  <c:v>39119</c:v>
                </c:pt>
                <c:pt idx="25">
                  <c:v>39120</c:v>
                </c:pt>
                <c:pt idx="26">
                  <c:v>39121</c:v>
                </c:pt>
                <c:pt idx="27">
                  <c:v>39122</c:v>
                </c:pt>
                <c:pt idx="28">
                  <c:v>39125</c:v>
                </c:pt>
                <c:pt idx="29">
                  <c:v>39126</c:v>
                </c:pt>
                <c:pt idx="30">
                  <c:v>39127</c:v>
                </c:pt>
                <c:pt idx="31">
                  <c:v>39128</c:v>
                </c:pt>
                <c:pt idx="32">
                  <c:v>39129</c:v>
                </c:pt>
                <c:pt idx="33">
                  <c:v>39133</c:v>
                </c:pt>
                <c:pt idx="34">
                  <c:v>39134</c:v>
                </c:pt>
                <c:pt idx="35">
                  <c:v>39135</c:v>
                </c:pt>
                <c:pt idx="36">
                  <c:v>39136</c:v>
                </c:pt>
                <c:pt idx="37">
                  <c:v>39139</c:v>
                </c:pt>
                <c:pt idx="38">
                  <c:v>39140</c:v>
                </c:pt>
                <c:pt idx="39">
                  <c:v>39141</c:v>
                </c:pt>
                <c:pt idx="40">
                  <c:v>39142</c:v>
                </c:pt>
                <c:pt idx="41">
                  <c:v>39143</c:v>
                </c:pt>
                <c:pt idx="42">
                  <c:v>39146</c:v>
                </c:pt>
                <c:pt idx="43">
                  <c:v>39147</c:v>
                </c:pt>
                <c:pt idx="44">
                  <c:v>39148</c:v>
                </c:pt>
                <c:pt idx="45">
                  <c:v>39149</c:v>
                </c:pt>
                <c:pt idx="46">
                  <c:v>39150</c:v>
                </c:pt>
                <c:pt idx="47">
                  <c:v>39153</c:v>
                </c:pt>
                <c:pt idx="48">
                  <c:v>39154</c:v>
                </c:pt>
                <c:pt idx="49">
                  <c:v>39155</c:v>
                </c:pt>
                <c:pt idx="50">
                  <c:v>39156</c:v>
                </c:pt>
                <c:pt idx="51">
                  <c:v>39157</c:v>
                </c:pt>
                <c:pt idx="52">
                  <c:v>39160</c:v>
                </c:pt>
                <c:pt idx="53">
                  <c:v>39161</c:v>
                </c:pt>
                <c:pt idx="54">
                  <c:v>39162</c:v>
                </c:pt>
                <c:pt idx="55">
                  <c:v>39163</c:v>
                </c:pt>
                <c:pt idx="56">
                  <c:v>39164</c:v>
                </c:pt>
                <c:pt idx="57">
                  <c:v>39167</c:v>
                </c:pt>
                <c:pt idx="58">
                  <c:v>39168</c:v>
                </c:pt>
                <c:pt idx="59">
                  <c:v>39169</c:v>
                </c:pt>
                <c:pt idx="60">
                  <c:v>39170</c:v>
                </c:pt>
                <c:pt idx="61">
                  <c:v>39171</c:v>
                </c:pt>
                <c:pt idx="62">
                  <c:v>39174</c:v>
                </c:pt>
                <c:pt idx="63">
                  <c:v>39175</c:v>
                </c:pt>
                <c:pt idx="64">
                  <c:v>39176</c:v>
                </c:pt>
                <c:pt idx="65">
                  <c:v>39177</c:v>
                </c:pt>
                <c:pt idx="66">
                  <c:v>39178</c:v>
                </c:pt>
                <c:pt idx="67">
                  <c:v>39181</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39231</c:v>
                </c:pt>
                <c:pt idx="103">
                  <c:v>39232</c:v>
                </c:pt>
                <c:pt idx="104">
                  <c:v>39233</c:v>
                </c:pt>
                <c:pt idx="105">
                  <c:v>39234</c:v>
                </c:pt>
                <c:pt idx="106">
                  <c:v>39237</c:v>
                </c:pt>
                <c:pt idx="107">
                  <c:v>39238</c:v>
                </c:pt>
                <c:pt idx="108">
                  <c:v>39239</c:v>
                </c:pt>
                <c:pt idx="109">
                  <c:v>39240</c:v>
                </c:pt>
                <c:pt idx="110">
                  <c:v>39241</c:v>
                </c:pt>
                <c:pt idx="111">
                  <c:v>39244</c:v>
                </c:pt>
                <c:pt idx="112">
                  <c:v>39245</c:v>
                </c:pt>
                <c:pt idx="113">
                  <c:v>39246</c:v>
                </c:pt>
                <c:pt idx="114">
                  <c:v>39247</c:v>
                </c:pt>
                <c:pt idx="115">
                  <c:v>39248</c:v>
                </c:pt>
                <c:pt idx="116">
                  <c:v>39251</c:v>
                </c:pt>
                <c:pt idx="117">
                  <c:v>39252</c:v>
                </c:pt>
                <c:pt idx="118">
                  <c:v>39253</c:v>
                </c:pt>
                <c:pt idx="119">
                  <c:v>39254</c:v>
                </c:pt>
                <c:pt idx="120">
                  <c:v>39255</c:v>
                </c:pt>
                <c:pt idx="121">
                  <c:v>39258</c:v>
                </c:pt>
                <c:pt idx="122">
                  <c:v>39259</c:v>
                </c:pt>
                <c:pt idx="123">
                  <c:v>39260</c:v>
                </c:pt>
                <c:pt idx="124">
                  <c:v>39261</c:v>
                </c:pt>
                <c:pt idx="125">
                  <c:v>39262</c:v>
                </c:pt>
                <c:pt idx="126">
                  <c:v>39265</c:v>
                </c:pt>
                <c:pt idx="127">
                  <c:v>39266</c:v>
                </c:pt>
                <c:pt idx="128">
                  <c:v>39268</c:v>
                </c:pt>
                <c:pt idx="129">
                  <c:v>39269</c:v>
                </c:pt>
                <c:pt idx="130">
                  <c:v>39272</c:v>
                </c:pt>
                <c:pt idx="131">
                  <c:v>39273</c:v>
                </c:pt>
                <c:pt idx="132">
                  <c:v>39274</c:v>
                </c:pt>
                <c:pt idx="133">
                  <c:v>39275</c:v>
                </c:pt>
                <c:pt idx="134">
                  <c:v>39276</c:v>
                </c:pt>
                <c:pt idx="135">
                  <c:v>39279</c:v>
                </c:pt>
                <c:pt idx="136">
                  <c:v>39280</c:v>
                </c:pt>
                <c:pt idx="137">
                  <c:v>39281</c:v>
                </c:pt>
                <c:pt idx="138">
                  <c:v>39282</c:v>
                </c:pt>
                <c:pt idx="139">
                  <c:v>39283</c:v>
                </c:pt>
                <c:pt idx="140">
                  <c:v>39286</c:v>
                </c:pt>
                <c:pt idx="141">
                  <c:v>39287</c:v>
                </c:pt>
                <c:pt idx="142">
                  <c:v>39288</c:v>
                </c:pt>
                <c:pt idx="143">
                  <c:v>39289</c:v>
                </c:pt>
                <c:pt idx="144">
                  <c:v>39290</c:v>
                </c:pt>
                <c:pt idx="145">
                  <c:v>39293</c:v>
                </c:pt>
                <c:pt idx="146">
                  <c:v>39294</c:v>
                </c:pt>
                <c:pt idx="147">
                  <c:v>39295</c:v>
                </c:pt>
                <c:pt idx="148">
                  <c:v>39296</c:v>
                </c:pt>
                <c:pt idx="149">
                  <c:v>39297</c:v>
                </c:pt>
                <c:pt idx="150">
                  <c:v>39300</c:v>
                </c:pt>
                <c:pt idx="151">
                  <c:v>39301</c:v>
                </c:pt>
                <c:pt idx="152">
                  <c:v>39302</c:v>
                </c:pt>
                <c:pt idx="153">
                  <c:v>39303</c:v>
                </c:pt>
                <c:pt idx="154">
                  <c:v>39304</c:v>
                </c:pt>
                <c:pt idx="155">
                  <c:v>39307</c:v>
                </c:pt>
                <c:pt idx="156">
                  <c:v>39308</c:v>
                </c:pt>
                <c:pt idx="157">
                  <c:v>39309</c:v>
                </c:pt>
                <c:pt idx="158">
                  <c:v>39310</c:v>
                </c:pt>
                <c:pt idx="159">
                  <c:v>39311</c:v>
                </c:pt>
                <c:pt idx="160">
                  <c:v>39314</c:v>
                </c:pt>
                <c:pt idx="161">
                  <c:v>39315</c:v>
                </c:pt>
                <c:pt idx="162">
                  <c:v>39316</c:v>
                </c:pt>
                <c:pt idx="163">
                  <c:v>39317</c:v>
                </c:pt>
                <c:pt idx="164">
                  <c:v>39318</c:v>
                </c:pt>
                <c:pt idx="165">
                  <c:v>39321</c:v>
                </c:pt>
                <c:pt idx="166">
                  <c:v>39322</c:v>
                </c:pt>
                <c:pt idx="167">
                  <c:v>39323</c:v>
                </c:pt>
                <c:pt idx="168">
                  <c:v>39324</c:v>
                </c:pt>
                <c:pt idx="169">
                  <c:v>39325</c:v>
                </c:pt>
                <c:pt idx="170">
                  <c:v>39329</c:v>
                </c:pt>
                <c:pt idx="171">
                  <c:v>39330</c:v>
                </c:pt>
                <c:pt idx="172">
                  <c:v>39331</c:v>
                </c:pt>
                <c:pt idx="173">
                  <c:v>39332</c:v>
                </c:pt>
                <c:pt idx="174">
                  <c:v>39335</c:v>
                </c:pt>
                <c:pt idx="175">
                  <c:v>39336</c:v>
                </c:pt>
                <c:pt idx="176">
                  <c:v>39337</c:v>
                </c:pt>
                <c:pt idx="177">
                  <c:v>39338</c:v>
                </c:pt>
                <c:pt idx="178">
                  <c:v>39339</c:v>
                </c:pt>
                <c:pt idx="179">
                  <c:v>39342</c:v>
                </c:pt>
                <c:pt idx="180">
                  <c:v>39343</c:v>
                </c:pt>
                <c:pt idx="181">
                  <c:v>39344</c:v>
                </c:pt>
                <c:pt idx="182">
                  <c:v>39345</c:v>
                </c:pt>
                <c:pt idx="183">
                  <c:v>39346</c:v>
                </c:pt>
                <c:pt idx="184">
                  <c:v>39349</c:v>
                </c:pt>
                <c:pt idx="185">
                  <c:v>39350</c:v>
                </c:pt>
                <c:pt idx="186">
                  <c:v>39351</c:v>
                </c:pt>
                <c:pt idx="187">
                  <c:v>39352</c:v>
                </c:pt>
                <c:pt idx="188">
                  <c:v>39353</c:v>
                </c:pt>
                <c:pt idx="189">
                  <c:v>39356</c:v>
                </c:pt>
                <c:pt idx="190">
                  <c:v>39357</c:v>
                </c:pt>
                <c:pt idx="191">
                  <c:v>39358</c:v>
                </c:pt>
                <c:pt idx="192">
                  <c:v>39359</c:v>
                </c:pt>
                <c:pt idx="193">
                  <c:v>39360</c:v>
                </c:pt>
                <c:pt idx="194">
                  <c:v>39364</c:v>
                </c:pt>
                <c:pt idx="195">
                  <c:v>39365</c:v>
                </c:pt>
                <c:pt idx="196">
                  <c:v>39366</c:v>
                </c:pt>
                <c:pt idx="197">
                  <c:v>39367</c:v>
                </c:pt>
                <c:pt idx="198">
                  <c:v>39370</c:v>
                </c:pt>
                <c:pt idx="199">
                  <c:v>39371</c:v>
                </c:pt>
                <c:pt idx="200">
                  <c:v>39372</c:v>
                </c:pt>
                <c:pt idx="201">
                  <c:v>39373</c:v>
                </c:pt>
                <c:pt idx="202">
                  <c:v>39374</c:v>
                </c:pt>
                <c:pt idx="203">
                  <c:v>39377</c:v>
                </c:pt>
                <c:pt idx="204">
                  <c:v>39378</c:v>
                </c:pt>
                <c:pt idx="205">
                  <c:v>39379</c:v>
                </c:pt>
                <c:pt idx="206">
                  <c:v>39380</c:v>
                </c:pt>
                <c:pt idx="207">
                  <c:v>39381</c:v>
                </c:pt>
                <c:pt idx="208">
                  <c:v>39384</c:v>
                </c:pt>
                <c:pt idx="209">
                  <c:v>39385</c:v>
                </c:pt>
                <c:pt idx="210">
                  <c:v>39386</c:v>
                </c:pt>
                <c:pt idx="211">
                  <c:v>39387</c:v>
                </c:pt>
                <c:pt idx="212">
                  <c:v>39388</c:v>
                </c:pt>
                <c:pt idx="213">
                  <c:v>39391</c:v>
                </c:pt>
                <c:pt idx="214">
                  <c:v>39392</c:v>
                </c:pt>
                <c:pt idx="215">
                  <c:v>39393</c:v>
                </c:pt>
                <c:pt idx="216">
                  <c:v>39394</c:v>
                </c:pt>
                <c:pt idx="217">
                  <c:v>39395</c:v>
                </c:pt>
                <c:pt idx="218">
                  <c:v>39399</c:v>
                </c:pt>
                <c:pt idx="219">
                  <c:v>39400</c:v>
                </c:pt>
                <c:pt idx="220">
                  <c:v>39401</c:v>
                </c:pt>
                <c:pt idx="221">
                  <c:v>39402</c:v>
                </c:pt>
                <c:pt idx="222">
                  <c:v>39405</c:v>
                </c:pt>
                <c:pt idx="223">
                  <c:v>39406</c:v>
                </c:pt>
                <c:pt idx="224">
                  <c:v>39407</c:v>
                </c:pt>
                <c:pt idx="225">
                  <c:v>39409</c:v>
                </c:pt>
                <c:pt idx="226">
                  <c:v>39412</c:v>
                </c:pt>
                <c:pt idx="227">
                  <c:v>39413</c:v>
                </c:pt>
                <c:pt idx="228">
                  <c:v>39414</c:v>
                </c:pt>
                <c:pt idx="229">
                  <c:v>39415</c:v>
                </c:pt>
                <c:pt idx="230">
                  <c:v>39416</c:v>
                </c:pt>
                <c:pt idx="231">
                  <c:v>39419</c:v>
                </c:pt>
                <c:pt idx="232">
                  <c:v>39420</c:v>
                </c:pt>
                <c:pt idx="233">
                  <c:v>39421</c:v>
                </c:pt>
                <c:pt idx="234">
                  <c:v>39422</c:v>
                </c:pt>
                <c:pt idx="235">
                  <c:v>39423</c:v>
                </c:pt>
                <c:pt idx="236">
                  <c:v>39426</c:v>
                </c:pt>
                <c:pt idx="237">
                  <c:v>39427</c:v>
                </c:pt>
                <c:pt idx="238">
                  <c:v>39428</c:v>
                </c:pt>
                <c:pt idx="239">
                  <c:v>39429</c:v>
                </c:pt>
                <c:pt idx="240">
                  <c:v>39430</c:v>
                </c:pt>
                <c:pt idx="241">
                  <c:v>39433</c:v>
                </c:pt>
                <c:pt idx="242">
                  <c:v>39434</c:v>
                </c:pt>
                <c:pt idx="243">
                  <c:v>39435</c:v>
                </c:pt>
                <c:pt idx="244">
                  <c:v>39436</c:v>
                </c:pt>
                <c:pt idx="245">
                  <c:v>39437</c:v>
                </c:pt>
                <c:pt idx="246">
                  <c:v>39440</c:v>
                </c:pt>
                <c:pt idx="247">
                  <c:v>39442</c:v>
                </c:pt>
                <c:pt idx="248">
                  <c:v>39443</c:v>
                </c:pt>
                <c:pt idx="249">
                  <c:v>39444</c:v>
                </c:pt>
                <c:pt idx="250">
                  <c:v>39447</c:v>
                </c:pt>
                <c:pt idx="251">
                  <c:v>39449</c:v>
                </c:pt>
                <c:pt idx="252">
                  <c:v>39450</c:v>
                </c:pt>
                <c:pt idx="253">
                  <c:v>39451</c:v>
                </c:pt>
                <c:pt idx="254">
                  <c:v>39454</c:v>
                </c:pt>
                <c:pt idx="255">
                  <c:v>39455</c:v>
                </c:pt>
                <c:pt idx="256">
                  <c:v>39456</c:v>
                </c:pt>
                <c:pt idx="257">
                  <c:v>39457</c:v>
                </c:pt>
                <c:pt idx="258">
                  <c:v>39458</c:v>
                </c:pt>
                <c:pt idx="259">
                  <c:v>39461</c:v>
                </c:pt>
                <c:pt idx="260">
                  <c:v>39462</c:v>
                </c:pt>
                <c:pt idx="261">
                  <c:v>39463</c:v>
                </c:pt>
                <c:pt idx="262">
                  <c:v>39464</c:v>
                </c:pt>
                <c:pt idx="263">
                  <c:v>39465</c:v>
                </c:pt>
                <c:pt idx="264">
                  <c:v>39469</c:v>
                </c:pt>
                <c:pt idx="265">
                  <c:v>39470</c:v>
                </c:pt>
                <c:pt idx="266">
                  <c:v>39471</c:v>
                </c:pt>
                <c:pt idx="267">
                  <c:v>39472</c:v>
                </c:pt>
                <c:pt idx="268">
                  <c:v>39475</c:v>
                </c:pt>
                <c:pt idx="269">
                  <c:v>39476</c:v>
                </c:pt>
                <c:pt idx="270">
                  <c:v>39477</c:v>
                </c:pt>
                <c:pt idx="271">
                  <c:v>39478</c:v>
                </c:pt>
                <c:pt idx="272">
                  <c:v>39479</c:v>
                </c:pt>
                <c:pt idx="273">
                  <c:v>39482</c:v>
                </c:pt>
                <c:pt idx="274">
                  <c:v>39483</c:v>
                </c:pt>
                <c:pt idx="275">
                  <c:v>39484</c:v>
                </c:pt>
                <c:pt idx="276">
                  <c:v>39485</c:v>
                </c:pt>
                <c:pt idx="277">
                  <c:v>39486</c:v>
                </c:pt>
                <c:pt idx="278">
                  <c:v>39489</c:v>
                </c:pt>
                <c:pt idx="279">
                  <c:v>39490</c:v>
                </c:pt>
                <c:pt idx="280">
                  <c:v>39491</c:v>
                </c:pt>
                <c:pt idx="281">
                  <c:v>39492</c:v>
                </c:pt>
                <c:pt idx="282">
                  <c:v>39493</c:v>
                </c:pt>
                <c:pt idx="283">
                  <c:v>39497</c:v>
                </c:pt>
                <c:pt idx="284">
                  <c:v>39498</c:v>
                </c:pt>
                <c:pt idx="285">
                  <c:v>39499</c:v>
                </c:pt>
                <c:pt idx="286">
                  <c:v>39500</c:v>
                </c:pt>
                <c:pt idx="287">
                  <c:v>39503</c:v>
                </c:pt>
                <c:pt idx="288">
                  <c:v>39504</c:v>
                </c:pt>
                <c:pt idx="289">
                  <c:v>39505</c:v>
                </c:pt>
                <c:pt idx="290">
                  <c:v>39506</c:v>
                </c:pt>
                <c:pt idx="291">
                  <c:v>39507</c:v>
                </c:pt>
                <c:pt idx="292">
                  <c:v>39510</c:v>
                </c:pt>
                <c:pt idx="293">
                  <c:v>39511</c:v>
                </c:pt>
                <c:pt idx="294">
                  <c:v>39512</c:v>
                </c:pt>
                <c:pt idx="295">
                  <c:v>39513</c:v>
                </c:pt>
                <c:pt idx="296">
                  <c:v>39514</c:v>
                </c:pt>
                <c:pt idx="297">
                  <c:v>39517</c:v>
                </c:pt>
                <c:pt idx="298">
                  <c:v>39518</c:v>
                </c:pt>
                <c:pt idx="299">
                  <c:v>39519</c:v>
                </c:pt>
                <c:pt idx="300">
                  <c:v>39520</c:v>
                </c:pt>
                <c:pt idx="301">
                  <c:v>39521</c:v>
                </c:pt>
                <c:pt idx="302">
                  <c:v>39524</c:v>
                </c:pt>
                <c:pt idx="303">
                  <c:v>39525</c:v>
                </c:pt>
                <c:pt idx="304">
                  <c:v>39526</c:v>
                </c:pt>
                <c:pt idx="305">
                  <c:v>39527</c:v>
                </c:pt>
                <c:pt idx="306">
                  <c:v>39531</c:v>
                </c:pt>
                <c:pt idx="307">
                  <c:v>39532</c:v>
                </c:pt>
                <c:pt idx="308">
                  <c:v>39533</c:v>
                </c:pt>
                <c:pt idx="309">
                  <c:v>39534</c:v>
                </c:pt>
                <c:pt idx="310">
                  <c:v>39535</c:v>
                </c:pt>
                <c:pt idx="311">
                  <c:v>39538</c:v>
                </c:pt>
                <c:pt idx="312">
                  <c:v>39539</c:v>
                </c:pt>
              </c:numCache>
            </c:numRef>
          </c:cat>
          <c:val>
            <c:numRef>
              <c:f>'[4]14'!$F$432:$F$744</c:f>
              <c:numCache>
                <c:ptCount val="313"/>
                <c:pt idx="0">
                  <c:v>8.8643</c:v>
                </c:pt>
                <c:pt idx="1">
                  <c:v>8.6258</c:v>
                </c:pt>
                <c:pt idx="2">
                  <c:v>8.8631</c:v>
                </c:pt>
                <c:pt idx="3">
                  <c:v>8.8629</c:v>
                </c:pt>
                <c:pt idx="4">
                  <c:v>8.8566</c:v>
                </c:pt>
                <c:pt idx="5">
                  <c:v>8.8575</c:v>
                </c:pt>
                <c:pt idx="6">
                  <c:v>8.8507</c:v>
                </c:pt>
                <c:pt idx="7">
                  <c:v>8.8505</c:v>
                </c:pt>
                <c:pt idx="8">
                  <c:v>8.8504</c:v>
                </c:pt>
                <c:pt idx="9">
                  <c:v>8.8436</c:v>
                </c:pt>
                <c:pt idx="10">
                  <c:v>8.8436</c:v>
                </c:pt>
                <c:pt idx="11">
                  <c:v>8.8416</c:v>
                </c:pt>
                <c:pt idx="12">
                  <c:v>8.8396</c:v>
                </c:pt>
                <c:pt idx="13">
                  <c:v>8.8345</c:v>
                </c:pt>
                <c:pt idx="14">
                  <c:v>8.8357</c:v>
                </c:pt>
                <c:pt idx="15">
                  <c:v>8.8331</c:v>
                </c:pt>
                <c:pt idx="16">
                  <c:v>8.8321</c:v>
                </c:pt>
                <c:pt idx="17">
                  <c:v>9.3102</c:v>
                </c:pt>
                <c:pt idx="18">
                  <c:v>9.3067</c:v>
                </c:pt>
                <c:pt idx="19">
                  <c:v>9.3198</c:v>
                </c:pt>
                <c:pt idx="20">
                  <c:v>9.5585</c:v>
                </c:pt>
                <c:pt idx="21">
                  <c:v>9.5594</c:v>
                </c:pt>
                <c:pt idx="22">
                  <c:v>8.8391</c:v>
                </c:pt>
                <c:pt idx="23">
                  <c:v>9.0759</c:v>
                </c:pt>
                <c:pt idx="24">
                  <c:v>8.8355</c:v>
                </c:pt>
                <c:pt idx="25">
                  <c:v>9.3176</c:v>
                </c:pt>
                <c:pt idx="26">
                  <c:v>10.9996</c:v>
                </c:pt>
                <c:pt idx="27">
                  <c:v>11.4829</c:v>
                </c:pt>
                <c:pt idx="28">
                  <c:v>15.5919</c:v>
                </c:pt>
                <c:pt idx="29">
                  <c:v>15.3498</c:v>
                </c:pt>
                <c:pt idx="30">
                  <c:v>14.1431</c:v>
                </c:pt>
                <c:pt idx="31">
                  <c:v>14.1385</c:v>
                </c:pt>
                <c:pt idx="32">
                  <c:v>15.3447</c:v>
                </c:pt>
                <c:pt idx="33">
                  <c:v>15.3531</c:v>
                </c:pt>
                <c:pt idx="34">
                  <c:v>15.6038</c:v>
                </c:pt>
                <c:pt idx="35">
                  <c:v>18.031</c:v>
                </c:pt>
                <c:pt idx="36">
                  <c:v>31.691</c:v>
                </c:pt>
                <c:pt idx="37">
                  <c:v>25.8373</c:v>
                </c:pt>
                <c:pt idx="38">
                  <c:v>27.3915</c:v>
                </c:pt>
                <c:pt idx="39">
                  <c:v>25.9086</c:v>
                </c:pt>
                <c:pt idx="40">
                  <c:v>28.3402</c:v>
                </c:pt>
                <c:pt idx="41">
                  <c:v>25.7177</c:v>
                </c:pt>
                <c:pt idx="42">
                  <c:v>26.9271</c:v>
                </c:pt>
                <c:pt idx="43">
                  <c:v>19.6726</c:v>
                </c:pt>
                <c:pt idx="44">
                  <c:v>22.088</c:v>
                </c:pt>
                <c:pt idx="45">
                  <c:v>23.5348</c:v>
                </c:pt>
                <c:pt idx="46">
                  <c:v>19.9179</c:v>
                </c:pt>
                <c:pt idx="47">
                  <c:v>22.1314</c:v>
                </c:pt>
                <c:pt idx="48">
                  <c:v>21.1476</c:v>
                </c:pt>
                <c:pt idx="49">
                  <c:v>21.6321</c:v>
                </c:pt>
                <c:pt idx="50">
                  <c:v>19.2459</c:v>
                </c:pt>
                <c:pt idx="51">
                  <c:v>18.76</c:v>
                </c:pt>
                <c:pt idx="52">
                  <c:v>20.4613</c:v>
                </c:pt>
                <c:pt idx="53">
                  <c:v>21.6842</c:v>
                </c:pt>
                <c:pt idx="54">
                  <c:v>21.4398</c:v>
                </c:pt>
                <c:pt idx="55">
                  <c:v>22.9135</c:v>
                </c:pt>
                <c:pt idx="56">
                  <c:v>18.2853</c:v>
                </c:pt>
                <c:pt idx="57">
                  <c:v>21.7178</c:v>
                </c:pt>
                <c:pt idx="58">
                  <c:v>20.9206</c:v>
                </c:pt>
                <c:pt idx="59">
                  <c:v>22.619</c:v>
                </c:pt>
                <c:pt idx="60">
                  <c:v>22.8683</c:v>
                </c:pt>
                <c:pt idx="61">
                  <c:v>22.1515</c:v>
                </c:pt>
                <c:pt idx="62">
                  <c:v>22.906</c:v>
                </c:pt>
                <c:pt idx="63">
                  <c:v>22.6865</c:v>
                </c:pt>
                <c:pt idx="64">
                  <c:v>22.9307</c:v>
                </c:pt>
                <c:pt idx="65">
                  <c:v>22.9259</c:v>
                </c:pt>
                <c:pt idx="66">
                  <c:v>22.9877</c:v>
                </c:pt>
                <c:pt idx="67">
                  <c:v>23.233</c:v>
                </c:pt>
                <c:pt idx="68">
                  <c:v>23.2307</c:v>
                </c:pt>
                <c:pt idx="69">
                  <c:v>21.5142</c:v>
                </c:pt>
                <c:pt idx="70">
                  <c:v>22.2621</c:v>
                </c:pt>
                <c:pt idx="71">
                  <c:v>22.5138</c:v>
                </c:pt>
                <c:pt idx="72">
                  <c:v>23.0425</c:v>
                </c:pt>
                <c:pt idx="73">
                  <c:v>23.0425</c:v>
                </c:pt>
                <c:pt idx="74">
                  <c:v>23.0185</c:v>
                </c:pt>
                <c:pt idx="75">
                  <c:v>23.0185</c:v>
                </c:pt>
                <c:pt idx="76">
                  <c:v>17.8641</c:v>
                </c:pt>
                <c:pt idx="77">
                  <c:v>23.09</c:v>
                </c:pt>
                <c:pt idx="78">
                  <c:v>23.09</c:v>
                </c:pt>
                <c:pt idx="79">
                  <c:v>22.42</c:v>
                </c:pt>
                <c:pt idx="80">
                  <c:v>22.88</c:v>
                </c:pt>
                <c:pt idx="81">
                  <c:v>23.14</c:v>
                </c:pt>
                <c:pt idx="82">
                  <c:v>18.04</c:v>
                </c:pt>
                <c:pt idx="83">
                  <c:v>20.81</c:v>
                </c:pt>
                <c:pt idx="84">
                  <c:v>20.93</c:v>
                </c:pt>
                <c:pt idx="85">
                  <c:v>20.95</c:v>
                </c:pt>
                <c:pt idx="86">
                  <c:v>21.04</c:v>
                </c:pt>
                <c:pt idx="87">
                  <c:v>20.95</c:v>
                </c:pt>
                <c:pt idx="88">
                  <c:v>20.06</c:v>
                </c:pt>
                <c:pt idx="89">
                  <c:v>19.91</c:v>
                </c:pt>
                <c:pt idx="90">
                  <c:v>20.43</c:v>
                </c:pt>
                <c:pt idx="91">
                  <c:v>20.86</c:v>
                </c:pt>
                <c:pt idx="92">
                  <c:v>19.06</c:v>
                </c:pt>
                <c:pt idx="93">
                  <c:v>19.1</c:v>
                </c:pt>
                <c:pt idx="94">
                  <c:v>19.39</c:v>
                </c:pt>
                <c:pt idx="95">
                  <c:v>19.69</c:v>
                </c:pt>
                <c:pt idx="96">
                  <c:v>19.65</c:v>
                </c:pt>
                <c:pt idx="97">
                  <c:v>19.9</c:v>
                </c:pt>
                <c:pt idx="98">
                  <c:v>20.02</c:v>
                </c:pt>
                <c:pt idx="99">
                  <c:v>20.24</c:v>
                </c:pt>
                <c:pt idx="100">
                  <c:v>19.95</c:v>
                </c:pt>
                <c:pt idx="101">
                  <c:v>19.81</c:v>
                </c:pt>
                <c:pt idx="102">
                  <c:v>20.34</c:v>
                </c:pt>
                <c:pt idx="103">
                  <c:v>19.67</c:v>
                </c:pt>
                <c:pt idx="104">
                  <c:v>19.97</c:v>
                </c:pt>
                <c:pt idx="105">
                  <c:v>19.64</c:v>
                </c:pt>
                <c:pt idx="106">
                  <c:v>19.61</c:v>
                </c:pt>
                <c:pt idx="107">
                  <c:v>19.62</c:v>
                </c:pt>
                <c:pt idx="108">
                  <c:v>18.94</c:v>
                </c:pt>
                <c:pt idx="109">
                  <c:v>19.85</c:v>
                </c:pt>
                <c:pt idx="110">
                  <c:v>20.43</c:v>
                </c:pt>
                <c:pt idx="111">
                  <c:v>19.5</c:v>
                </c:pt>
                <c:pt idx="112">
                  <c:v>19.68</c:v>
                </c:pt>
                <c:pt idx="113">
                  <c:v>19.11</c:v>
                </c:pt>
                <c:pt idx="114">
                  <c:v>19.37</c:v>
                </c:pt>
                <c:pt idx="115">
                  <c:v>20.07</c:v>
                </c:pt>
                <c:pt idx="116">
                  <c:v>20.22</c:v>
                </c:pt>
                <c:pt idx="117">
                  <c:v>19.91</c:v>
                </c:pt>
                <c:pt idx="118">
                  <c:v>20.95</c:v>
                </c:pt>
                <c:pt idx="119">
                  <c:v>21.09</c:v>
                </c:pt>
                <c:pt idx="120">
                  <c:v>21.2</c:v>
                </c:pt>
                <c:pt idx="121">
                  <c:v>20.33</c:v>
                </c:pt>
                <c:pt idx="122">
                  <c:v>20.25</c:v>
                </c:pt>
                <c:pt idx="123">
                  <c:v>20.63</c:v>
                </c:pt>
                <c:pt idx="124">
                  <c:v>21.26</c:v>
                </c:pt>
                <c:pt idx="125">
                  <c:v>21.11</c:v>
                </c:pt>
                <c:pt idx="126">
                  <c:v>21.59</c:v>
                </c:pt>
                <c:pt idx="127">
                  <c:v>21.74</c:v>
                </c:pt>
                <c:pt idx="128">
                  <c:v>21.59</c:v>
                </c:pt>
                <c:pt idx="129">
                  <c:v>21.79</c:v>
                </c:pt>
                <c:pt idx="130">
                  <c:v>21.82</c:v>
                </c:pt>
                <c:pt idx="131">
                  <c:v>27.25</c:v>
                </c:pt>
                <c:pt idx="132">
                  <c:v>29.78</c:v>
                </c:pt>
                <c:pt idx="133">
                  <c:v>32.48</c:v>
                </c:pt>
                <c:pt idx="134">
                  <c:v>60.2</c:v>
                </c:pt>
                <c:pt idx="135">
                  <c:v>107.04</c:v>
                </c:pt>
                <c:pt idx="136">
                  <c:v>92.92</c:v>
                </c:pt>
                <c:pt idx="137">
                  <c:v>70.71</c:v>
                </c:pt>
                <c:pt idx="138">
                  <c:v>59.3</c:v>
                </c:pt>
                <c:pt idx="139">
                  <c:v>89.75</c:v>
                </c:pt>
                <c:pt idx="140">
                  <c:v>81.17</c:v>
                </c:pt>
                <c:pt idx="141">
                  <c:v>89.46</c:v>
                </c:pt>
                <c:pt idx="142">
                  <c:v>93.57</c:v>
                </c:pt>
                <c:pt idx="143">
                  <c:v>116.24</c:v>
                </c:pt>
                <c:pt idx="144">
                  <c:v>116.24</c:v>
                </c:pt>
                <c:pt idx="145">
                  <c:v>135.34</c:v>
                </c:pt>
                <c:pt idx="146">
                  <c:v>131.1</c:v>
                </c:pt>
                <c:pt idx="147">
                  <c:v>136.37</c:v>
                </c:pt>
                <c:pt idx="148">
                  <c:v>188.5</c:v>
                </c:pt>
                <c:pt idx="149">
                  <c:v>224.37</c:v>
                </c:pt>
                <c:pt idx="150">
                  <c:v>214.33</c:v>
                </c:pt>
                <c:pt idx="151">
                  <c:v>186.74</c:v>
                </c:pt>
                <c:pt idx="152">
                  <c:v>184.18</c:v>
                </c:pt>
                <c:pt idx="153">
                  <c:v>202.72</c:v>
                </c:pt>
                <c:pt idx="154">
                  <c:v>187.68</c:v>
                </c:pt>
                <c:pt idx="155">
                  <c:v>162.29</c:v>
                </c:pt>
                <c:pt idx="156">
                  <c:v>190.13</c:v>
                </c:pt>
                <c:pt idx="157">
                  <c:v>211.96</c:v>
                </c:pt>
                <c:pt idx="158">
                  <c:v>239.88</c:v>
                </c:pt>
                <c:pt idx="159">
                  <c:v>197.8</c:v>
                </c:pt>
                <c:pt idx="160">
                  <c:v>177.17</c:v>
                </c:pt>
                <c:pt idx="161">
                  <c:v>181.86</c:v>
                </c:pt>
                <c:pt idx="162">
                  <c:v>153.12</c:v>
                </c:pt>
                <c:pt idx="163">
                  <c:v>133.92</c:v>
                </c:pt>
                <c:pt idx="164">
                  <c:v>134.84</c:v>
                </c:pt>
                <c:pt idx="165">
                  <c:v>134.42</c:v>
                </c:pt>
                <c:pt idx="166">
                  <c:v>147.15</c:v>
                </c:pt>
                <c:pt idx="167">
                  <c:v>155.75</c:v>
                </c:pt>
                <c:pt idx="168">
                  <c:v>155.58</c:v>
                </c:pt>
                <c:pt idx="169">
                  <c:v>144.69</c:v>
                </c:pt>
                <c:pt idx="170">
                  <c:v>114.51</c:v>
                </c:pt>
                <c:pt idx="171">
                  <c:v>119.77</c:v>
                </c:pt>
                <c:pt idx="172">
                  <c:v>102.92</c:v>
                </c:pt>
                <c:pt idx="173">
                  <c:v>94.77</c:v>
                </c:pt>
                <c:pt idx="174">
                  <c:v>94.77</c:v>
                </c:pt>
                <c:pt idx="175">
                  <c:v>95.72</c:v>
                </c:pt>
                <c:pt idx="176">
                  <c:v>79.14</c:v>
                </c:pt>
                <c:pt idx="177">
                  <c:v>78.01</c:v>
                </c:pt>
                <c:pt idx="178">
                  <c:v>71.78</c:v>
                </c:pt>
                <c:pt idx="179">
                  <c:v>77.89</c:v>
                </c:pt>
                <c:pt idx="180">
                  <c:v>76.89</c:v>
                </c:pt>
                <c:pt idx="181">
                  <c:v>100.44</c:v>
                </c:pt>
                <c:pt idx="182">
                  <c:v>113.78</c:v>
                </c:pt>
                <c:pt idx="183">
                  <c:v>115.23</c:v>
                </c:pt>
                <c:pt idx="184">
                  <c:v>107.72</c:v>
                </c:pt>
                <c:pt idx="185">
                  <c:v>110.4</c:v>
                </c:pt>
                <c:pt idx="186">
                  <c:v>106.39</c:v>
                </c:pt>
                <c:pt idx="187">
                  <c:v>102.23</c:v>
                </c:pt>
                <c:pt idx="188">
                  <c:v>107.96</c:v>
                </c:pt>
                <c:pt idx="189">
                  <c:v>105.54</c:v>
                </c:pt>
                <c:pt idx="190">
                  <c:v>101.83</c:v>
                </c:pt>
                <c:pt idx="191">
                  <c:v>106.92</c:v>
                </c:pt>
                <c:pt idx="192">
                  <c:v>108.84</c:v>
                </c:pt>
                <c:pt idx="193">
                  <c:v>108.88</c:v>
                </c:pt>
                <c:pt idx="194">
                  <c:v>109.35</c:v>
                </c:pt>
                <c:pt idx="195">
                  <c:v>104.74</c:v>
                </c:pt>
                <c:pt idx="196">
                  <c:v>108.71</c:v>
                </c:pt>
                <c:pt idx="197">
                  <c:v>117.93</c:v>
                </c:pt>
                <c:pt idx="198">
                  <c:v>103.1</c:v>
                </c:pt>
                <c:pt idx="199">
                  <c:v>110.95</c:v>
                </c:pt>
                <c:pt idx="200">
                  <c:v>130.69</c:v>
                </c:pt>
                <c:pt idx="201">
                  <c:v>128.48</c:v>
                </c:pt>
                <c:pt idx="202">
                  <c:v>152.23</c:v>
                </c:pt>
                <c:pt idx="203">
                  <c:v>165.1</c:v>
                </c:pt>
                <c:pt idx="204">
                  <c:v>150.08</c:v>
                </c:pt>
                <c:pt idx="205">
                  <c:v>145.32</c:v>
                </c:pt>
                <c:pt idx="206">
                  <c:v>188.24</c:v>
                </c:pt>
                <c:pt idx="207">
                  <c:v>264.78</c:v>
                </c:pt>
                <c:pt idx="208">
                  <c:v>310.01</c:v>
                </c:pt>
                <c:pt idx="209">
                  <c:v>324.3</c:v>
                </c:pt>
                <c:pt idx="210">
                  <c:v>270.72</c:v>
                </c:pt>
                <c:pt idx="211">
                  <c:v>294.42</c:v>
                </c:pt>
                <c:pt idx="212">
                  <c:v>292.94</c:v>
                </c:pt>
                <c:pt idx="213">
                  <c:v>301.78</c:v>
                </c:pt>
                <c:pt idx="214">
                  <c:v>298.01</c:v>
                </c:pt>
                <c:pt idx="215">
                  <c:v>358.63</c:v>
                </c:pt>
                <c:pt idx="216">
                  <c:v>406.46</c:v>
                </c:pt>
                <c:pt idx="217">
                  <c:v>427.84</c:v>
                </c:pt>
                <c:pt idx="218">
                  <c:v>406.73</c:v>
                </c:pt>
                <c:pt idx="219">
                  <c:v>382.35</c:v>
                </c:pt>
                <c:pt idx="220">
                  <c:v>364.65</c:v>
                </c:pt>
                <c:pt idx="221">
                  <c:v>394.67</c:v>
                </c:pt>
                <c:pt idx="222">
                  <c:v>373.54</c:v>
                </c:pt>
                <c:pt idx="223">
                  <c:v>398.47</c:v>
                </c:pt>
                <c:pt idx="224">
                  <c:v>463.75</c:v>
                </c:pt>
                <c:pt idx="225">
                  <c:v>466.79</c:v>
                </c:pt>
                <c:pt idx="226">
                  <c:v>462.03</c:v>
                </c:pt>
                <c:pt idx="227">
                  <c:v>425.1</c:v>
                </c:pt>
                <c:pt idx="228">
                  <c:v>364.35</c:v>
                </c:pt>
                <c:pt idx="229">
                  <c:v>287.51</c:v>
                </c:pt>
                <c:pt idx="230">
                  <c:v>288.24</c:v>
                </c:pt>
                <c:pt idx="231">
                  <c:v>276.21</c:v>
                </c:pt>
                <c:pt idx="232">
                  <c:v>259.22</c:v>
                </c:pt>
                <c:pt idx="233">
                  <c:v>283.34</c:v>
                </c:pt>
                <c:pt idx="234">
                  <c:v>251.88</c:v>
                </c:pt>
                <c:pt idx="235">
                  <c:v>263.93</c:v>
                </c:pt>
                <c:pt idx="236">
                  <c:v>249.02</c:v>
                </c:pt>
                <c:pt idx="237">
                  <c:v>268.57</c:v>
                </c:pt>
                <c:pt idx="238">
                  <c:v>230.44</c:v>
                </c:pt>
                <c:pt idx="239">
                  <c:v>245.65</c:v>
                </c:pt>
                <c:pt idx="240">
                  <c:v>263.57</c:v>
                </c:pt>
                <c:pt idx="241">
                  <c:v>276.09</c:v>
                </c:pt>
                <c:pt idx="242">
                  <c:v>295.53</c:v>
                </c:pt>
                <c:pt idx="243">
                  <c:v>302.62</c:v>
                </c:pt>
                <c:pt idx="244">
                  <c:v>298.56</c:v>
                </c:pt>
                <c:pt idx="245">
                  <c:v>294.45</c:v>
                </c:pt>
                <c:pt idx="246">
                  <c:v>295.55</c:v>
                </c:pt>
                <c:pt idx="247">
                  <c:v>295.46</c:v>
                </c:pt>
                <c:pt idx="248">
                  <c:v>295.11</c:v>
                </c:pt>
                <c:pt idx="249">
                  <c:v>271.62</c:v>
                </c:pt>
                <c:pt idx="250">
                  <c:v>271.66</c:v>
                </c:pt>
                <c:pt idx="251">
                  <c:v>259.71</c:v>
                </c:pt>
                <c:pt idx="252">
                  <c:v>285.58</c:v>
                </c:pt>
                <c:pt idx="253">
                  <c:v>330.45</c:v>
                </c:pt>
                <c:pt idx="254">
                  <c:v>328.95</c:v>
                </c:pt>
                <c:pt idx="255">
                  <c:v>351.07</c:v>
                </c:pt>
                <c:pt idx="256">
                  <c:v>366.53</c:v>
                </c:pt>
                <c:pt idx="257">
                  <c:v>333.87</c:v>
                </c:pt>
                <c:pt idx="258">
                  <c:v>328.76</c:v>
                </c:pt>
                <c:pt idx="259">
                  <c:v>320.63</c:v>
                </c:pt>
                <c:pt idx="260">
                  <c:v>330.97</c:v>
                </c:pt>
                <c:pt idx="261">
                  <c:v>338.77</c:v>
                </c:pt>
                <c:pt idx="262">
                  <c:v>350.68</c:v>
                </c:pt>
                <c:pt idx="263">
                  <c:v>349.98</c:v>
                </c:pt>
                <c:pt idx="264">
                  <c:v>339.07</c:v>
                </c:pt>
                <c:pt idx="265">
                  <c:v>308.54</c:v>
                </c:pt>
                <c:pt idx="266">
                  <c:v>278.05</c:v>
                </c:pt>
                <c:pt idx="267">
                  <c:v>273.43</c:v>
                </c:pt>
                <c:pt idx="268">
                  <c:v>279.74</c:v>
                </c:pt>
                <c:pt idx="269">
                  <c:v>265.25</c:v>
                </c:pt>
                <c:pt idx="270">
                  <c:v>265.44</c:v>
                </c:pt>
                <c:pt idx="271">
                  <c:v>277.04</c:v>
                </c:pt>
                <c:pt idx="272">
                  <c:v>281.18</c:v>
                </c:pt>
                <c:pt idx="273">
                  <c:v>285.34</c:v>
                </c:pt>
                <c:pt idx="274">
                  <c:v>284.02</c:v>
                </c:pt>
                <c:pt idx="275">
                  <c:v>298.38</c:v>
                </c:pt>
                <c:pt idx="276">
                  <c:v>334.59</c:v>
                </c:pt>
                <c:pt idx="277">
                  <c:v>392.43</c:v>
                </c:pt>
                <c:pt idx="278">
                  <c:v>381.25</c:v>
                </c:pt>
                <c:pt idx="279">
                  <c:v>373.7</c:v>
                </c:pt>
                <c:pt idx="280">
                  <c:v>365.99</c:v>
                </c:pt>
                <c:pt idx="281">
                  <c:v>372.23</c:v>
                </c:pt>
                <c:pt idx="282">
                  <c:v>405.5</c:v>
                </c:pt>
                <c:pt idx="283">
                  <c:v>419.06</c:v>
                </c:pt>
                <c:pt idx="284">
                  <c:v>425.88</c:v>
                </c:pt>
                <c:pt idx="285">
                  <c:v>427.88</c:v>
                </c:pt>
                <c:pt idx="286">
                  <c:v>463.35</c:v>
                </c:pt>
                <c:pt idx="287">
                  <c:v>481.34</c:v>
                </c:pt>
                <c:pt idx="288">
                  <c:v>492.01</c:v>
                </c:pt>
                <c:pt idx="289">
                  <c:v>584.21</c:v>
                </c:pt>
                <c:pt idx="290">
                  <c:v>589.47</c:v>
                </c:pt>
                <c:pt idx="291">
                  <c:v>580.76</c:v>
                </c:pt>
                <c:pt idx="292">
                  <c:v>589.48</c:v>
                </c:pt>
                <c:pt idx="293">
                  <c:v>689.99</c:v>
                </c:pt>
                <c:pt idx="294">
                  <c:v>639.15</c:v>
                </c:pt>
                <c:pt idx="295">
                  <c:v>751.09</c:v>
                </c:pt>
                <c:pt idx="296">
                  <c:v>752.53</c:v>
                </c:pt>
                <c:pt idx="297">
                  <c:v>779.28</c:v>
                </c:pt>
                <c:pt idx="298">
                  <c:v>739.35</c:v>
                </c:pt>
                <c:pt idx="299">
                  <c:v>679.11</c:v>
                </c:pt>
                <c:pt idx="300">
                  <c:v>667.83</c:v>
                </c:pt>
                <c:pt idx="301">
                  <c:v>647.41</c:v>
                </c:pt>
                <c:pt idx="302">
                  <c:v>666.15</c:v>
                </c:pt>
                <c:pt idx="303">
                  <c:v>559.74</c:v>
                </c:pt>
                <c:pt idx="304">
                  <c:v>538.64</c:v>
                </c:pt>
                <c:pt idx="305">
                  <c:v>527.71</c:v>
                </c:pt>
                <c:pt idx="306">
                  <c:v>468.93</c:v>
                </c:pt>
                <c:pt idx="307">
                  <c:v>490.24</c:v>
                </c:pt>
                <c:pt idx="308">
                  <c:v>514.03</c:v>
                </c:pt>
                <c:pt idx="309">
                  <c:v>522.93</c:v>
                </c:pt>
                <c:pt idx="310">
                  <c:v>527.62</c:v>
                </c:pt>
                <c:pt idx="311">
                  <c:v>537.1</c:v>
                </c:pt>
                <c:pt idx="312">
                  <c:v>514.37</c:v>
                </c:pt>
              </c:numCache>
            </c:numRef>
          </c:val>
          <c:smooth val="0"/>
        </c:ser>
        <c:ser>
          <c:idx val="1"/>
          <c:order val="1"/>
          <c:tx>
            <c:strRef>
              <c:f>'[4]14'!$G$7:$G$431</c:f>
              <c:strCache>
                <c:ptCount val="1"/>
                <c:pt idx="0">
                  <c:v>Markit ABX.HE BBB</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'[4]14'!$E$432:$E$744</c:f>
              <c:numCache>
                <c:ptCount val="313"/>
                <c:pt idx="0">
                  <c:v>39084</c:v>
                </c:pt>
                <c:pt idx="1">
                  <c:v>39085</c:v>
                </c:pt>
                <c:pt idx="2">
                  <c:v>39086</c:v>
                </c:pt>
                <c:pt idx="3">
                  <c:v>39087</c:v>
                </c:pt>
                <c:pt idx="4">
                  <c:v>39090</c:v>
                </c:pt>
                <c:pt idx="5">
                  <c:v>39091</c:v>
                </c:pt>
                <c:pt idx="6">
                  <c:v>39092</c:v>
                </c:pt>
                <c:pt idx="7">
                  <c:v>39093</c:v>
                </c:pt>
                <c:pt idx="8">
                  <c:v>39094</c:v>
                </c:pt>
                <c:pt idx="9">
                  <c:v>39098</c:v>
                </c:pt>
                <c:pt idx="10">
                  <c:v>39099</c:v>
                </c:pt>
                <c:pt idx="11">
                  <c:v>39100</c:v>
                </c:pt>
                <c:pt idx="12">
                  <c:v>39101</c:v>
                </c:pt>
                <c:pt idx="13">
                  <c:v>39104</c:v>
                </c:pt>
                <c:pt idx="14">
                  <c:v>39105</c:v>
                </c:pt>
                <c:pt idx="15">
                  <c:v>39106</c:v>
                </c:pt>
                <c:pt idx="16">
                  <c:v>39107</c:v>
                </c:pt>
                <c:pt idx="17">
                  <c:v>39108</c:v>
                </c:pt>
                <c:pt idx="18">
                  <c:v>39111</c:v>
                </c:pt>
                <c:pt idx="19">
                  <c:v>39112</c:v>
                </c:pt>
                <c:pt idx="20">
                  <c:v>39113</c:v>
                </c:pt>
                <c:pt idx="21">
                  <c:v>39114</c:v>
                </c:pt>
                <c:pt idx="22">
                  <c:v>39115</c:v>
                </c:pt>
                <c:pt idx="23">
                  <c:v>39118</c:v>
                </c:pt>
                <c:pt idx="24">
                  <c:v>39119</c:v>
                </c:pt>
                <c:pt idx="25">
                  <c:v>39120</c:v>
                </c:pt>
                <c:pt idx="26">
                  <c:v>39121</c:v>
                </c:pt>
                <c:pt idx="27">
                  <c:v>39122</c:v>
                </c:pt>
                <c:pt idx="28">
                  <c:v>39125</c:v>
                </c:pt>
                <c:pt idx="29">
                  <c:v>39126</c:v>
                </c:pt>
                <c:pt idx="30">
                  <c:v>39127</c:v>
                </c:pt>
                <c:pt idx="31">
                  <c:v>39128</c:v>
                </c:pt>
                <c:pt idx="32">
                  <c:v>39129</c:v>
                </c:pt>
                <c:pt idx="33">
                  <c:v>39133</c:v>
                </c:pt>
                <c:pt idx="34">
                  <c:v>39134</c:v>
                </c:pt>
                <c:pt idx="35">
                  <c:v>39135</c:v>
                </c:pt>
                <c:pt idx="36">
                  <c:v>39136</c:v>
                </c:pt>
                <c:pt idx="37">
                  <c:v>39139</c:v>
                </c:pt>
                <c:pt idx="38">
                  <c:v>39140</c:v>
                </c:pt>
                <c:pt idx="39">
                  <c:v>39141</c:v>
                </c:pt>
                <c:pt idx="40">
                  <c:v>39142</c:v>
                </c:pt>
                <c:pt idx="41">
                  <c:v>39143</c:v>
                </c:pt>
                <c:pt idx="42">
                  <c:v>39146</c:v>
                </c:pt>
                <c:pt idx="43">
                  <c:v>39147</c:v>
                </c:pt>
                <c:pt idx="44">
                  <c:v>39148</c:v>
                </c:pt>
                <c:pt idx="45">
                  <c:v>39149</c:v>
                </c:pt>
                <c:pt idx="46">
                  <c:v>39150</c:v>
                </c:pt>
                <c:pt idx="47">
                  <c:v>39153</c:v>
                </c:pt>
                <c:pt idx="48">
                  <c:v>39154</c:v>
                </c:pt>
                <c:pt idx="49">
                  <c:v>39155</c:v>
                </c:pt>
                <c:pt idx="50">
                  <c:v>39156</c:v>
                </c:pt>
                <c:pt idx="51">
                  <c:v>39157</c:v>
                </c:pt>
                <c:pt idx="52">
                  <c:v>39160</c:v>
                </c:pt>
                <c:pt idx="53">
                  <c:v>39161</c:v>
                </c:pt>
                <c:pt idx="54">
                  <c:v>39162</c:v>
                </c:pt>
                <c:pt idx="55">
                  <c:v>39163</c:v>
                </c:pt>
                <c:pt idx="56">
                  <c:v>39164</c:v>
                </c:pt>
                <c:pt idx="57">
                  <c:v>39167</c:v>
                </c:pt>
                <c:pt idx="58">
                  <c:v>39168</c:v>
                </c:pt>
                <c:pt idx="59">
                  <c:v>39169</c:v>
                </c:pt>
                <c:pt idx="60">
                  <c:v>39170</c:v>
                </c:pt>
                <c:pt idx="61">
                  <c:v>39171</c:v>
                </c:pt>
                <c:pt idx="62">
                  <c:v>39174</c:v>
                </c:pt>
                <c:pt idx="63">
                  <c:v>39175</c:v>
                </c:pt>
                <c:pt idx="64">
                  <c:v>39176</c:v>
                </c:pt>
                <c:pt idx="65">
                  <c:v>39177</c:v>
                </c:pt>
                <c:pt idx="66">
                  <c:v>39178</c:v>
                </c:pt>
                <c:pt idx="67">
                  <c:v>39181</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39231</c:v>
                </c:pt>
                <c:pt idx="103">
                  <c:v>39232</c:v>
                </c:pt>
                <c:pt idx="104">
                  <c:v>39233</c:v>
                </c:pt>
                <c:pt idx="105">
                  <c:v>39234</c:v>
                </c:pt>
                <c:pt idx="106">
                  <c:v>39237</c:v>
                </c:pt>
                <c:pt idx="107">
                  <c:v>39238</c:v>
                </c:pt>
                <c:pt idx="108">
                  <c:v>39239</c:v>
                </c:pt>
                <c:pt idx="109">
                  <c:v>39240</c:v>
                </c:pt>
                <c:pt idx="110">
                  <c:v>39241</c:v>
                </c:pt>
                <c:pt idx="111">
                  <c:v>39244</c:v>
                </c:pt>
                <c:pt idx="112">
                  <c:v>39245</c:v>
                </c:pt>
                <c:pt idx="113">
                  <c:v>39246</c:v>
                </c:pt>
                <c:pt idx="114">
                  <c:v>39247</c:v>
                </c:pt>
                <c:pt idx="115">
                  <c:v>39248</c:v>
                </c:pt>
                <c:pt idx="116">
                  <c:v>39251</c:v>
                </c:pt>
                <c:pt idx="117">
                  <c:v>39252</c:v>
                </c:pt>
                <c:pt idx="118">
                  <c:v>39253</c:v>
                </c:pt>
                <c:pt idx="119">
                  <c:v>39254</c:v>
                </c:pt>
                <c:pt idx="120">
                  <c:v>39255</c:v>
                </c:pt>
                <c:pt idx="121">
                  <c:v>39258</c:v>
                </c:pt>
                <c:pt idx="122">
                  <c:v>39259</c:v>
                </c:pt>
                <c:pt idx="123">
                  <c:v>39260</c:v>
                </c:pt>
                <c:pt idx="124">
                  <c:v>39261</c:v>
                </c:pt>
                <c:pt idx="125">
                  <c:v>39262</c:v>
                </c:pt>
                <c:pt idx="126">
                  <c:v>39265</c:v>
                </c:pt>
                <c:pt idx="127">
                  <c:v>39266</c:v>
                </c:pt>
                <c:pt idx="128">
                  <c:v>39268</c:v>
                </c:pt>
                <c:pt idx="129">
                  <c:v>39269</c:v>
                </c:pt>
                <c:pt idx="130">
                  <c:v>39272</c:v>
                </c:pt>
                <c:pt idx="131">
                  <c:v>39273</c:v>
                </c:pt>
                <c:pt idx="132">
                  <c:v>39274</c:v>
                </c:pt>
                <c:pt idx="133">
                  <c:v>39275</c:v>
                </c:pt>
                <c:pt idx="134">
                  <c:v>39276</c:v>
                </c:pt>
                <c:pt idx="135">
                  <c:v>39279</c:v>
                </c:pt>
                <c:pt idx="136">
                  <c:v>39280</c:v>
                </c:pt>
                <c:pt idx="137">
                  <c:v>39281</c:v>
                </c:pt>
                <c:pt idx="138">
                  <c:v>39282</c:v>
                </c:pt>
                <c:pt idx="139">
                  <c:v>39283</c:v>
                </c:pt>
                <c:pt idx="140">
                  <c:v>39286</c:v>
                </c:pt>
                <c:pt idx="141">
                  <c:v>39287</c:v>
                </c:pt>
                <c:pt idx="142">
                  <c:v>39288</c:v>
                </c:pt>
                <c:pt idx="143">
                  <c:v>39289</c:v>
                </c:pt>
                <c:pt idx="144">
                  <c:v>39290</c:v>
                </c:pt>
                <c:pt idx="145">
                  <c:v>39293</c:v>
                </c:pt>
                <c:pt idx="146">
                  <c:v>39294</c:v>
                </c:pt>
                <c:pt idx="147">
                  <c:v>39295</c:v>
                </c:pt>
                <c:pt idx="148">
                  <c:v>39296</c:v>
                </c:pt>
                <c:pt idx="149">
                  <c:v>39297</c:v>
                </c:pt>
                <c:pt idx="150">
                  <c:v>39300</c:v>
                </c:pt>
                <c:pt idx="151">
                  <c:v>39301</c:v>
                </c:pt>
                <c:pt idx="152">
                  <c:v>39302</c:v>
                </c:pt>
                <c:pt idx="153">
                  <c:v>39303</c:v>
                </c:pt>
                <c:pt idx="154">
                  <c:v>39304</c:v>
                </c:pt>
                <c:pt idx="155">
                  <c:v>39307</c:v>
                </c:pt>
                <c:pt idx="156">
                  <c:v>39308</c:v>
                </c:pt>
                <c:pt idx="157">
                  <c:v>39309</c:v>
                </c:pt>
                <c:pt idx="158">
                  <c:v>39310</c:v>
                </c:pt>
                <c:pt idx="159">
                  <c:v>39311</c:v>
                </c:pt>
                <c:pt idx="160">
                  <c:v>39314</c:v>
                </c:pt>
                <c:pt idx="161">
                  <c:v>39315</c:v>
                </c:pt>
                <c:pt idx="162">
                  <c:v>39316</c:v>
                </c:pt>
                <c:pt idx="163">
                  <c:v>39317</c:v>
                </c:pt>
                <c:pt idx="164">
                  <c:v>39318</c:v>
                </c:pt>
                <c:pt idx="165">
                  <c:v>39321</c:v>
                </c:pt>
                <c:pt idx="166">
                  <c:v>39322</c:v>
                </c:pt>
                <c:pt idx="167">
                  <c:v>39323</c:v>
                </c:pt>
                <c:pt idx="168">
                  <c:v>39324</c:v>
                </c:pt>
                <c:pt idx="169">
                  <c:v>39325</c:v>
                </c:pt>
                <c:pt idx="170">
                  <c:v>39329</c:v>
                </c:pt>
                <c:pt idx="171">
                  <c:v>39330</c:v>
                </c:pt>
                <c:pt idx="172">
                  <c:v>39331</c:v>
                </c:pt>
                <c:pt idx="173">
                  <c:v>39332</c:v>
                </c:pt>
                <c:pt idx="174">
                  <c:v>39335</c:v>
                </c:pt>
                <c:pt idx="175">
                  <c:v>39336</c:v>
                </c:pt>
                <c:pt idx="176">
                  <c:v>39337</c:v>
                </c:pt>
                <c:pt idx="177">
                  <c:v>39338</c:v>
                </c:pt>
                <c:pt idx="178">
                  <c:v>39339</c:v>
                </c:pt>
                <c:pt idx="179">
                  <c:v>39342</c:v>
                </c:pt>
                <c:pt idx="180">
                  <c:v>39343</c:v>
                </c:pt>
                <c:pt idx="181">
                  <c:v>39344</c:v>
                </c:pt>
                <c:pt idx="182">
                  <c:v>39345</c:v>
                </c:pt>
                <c:pt idx="183">
                  <c:v>39346</c:v>
                </c:pt>
                <c:pt idx="184">
                  <c:v>39349</c:v>
                </c:pt>
                <c:pt idx="185">
                  <c:v>39350</c:v>
                </c:pt>
                <c:pt idx="186">
                  <c:v>39351</c:v>
                </c:pt>
                <c:pt idx="187">
                  <c:v>39352</c:v>
                </c:pt>
                <c:pt idx="188">
                  <c:v>39353</c:v>
                </c:pt>
                <c:pt idx="189">
                  <c:v>39356</c:v>
                </c:pt>
                <c:pt idx="190">
                  <c:v>39357</c:v>
                </c:pt>
                <c:pt idx="191">
                  <c:v>39358</c:v>
                </c:pt>
                <c:pt idx="192">
                  <c:v>39359</c:v>
                </c:pt>
                <c:pt idx="193">
                  <c:v>39360</c:v>
                </c:pt>
                <c:pt idx="194">
                  <c:v>39364</c:v>
                </c:pt>
                <c:pt idx="195">
                  <c:v>39365</c:v>
                </c:pt>
                <c:pt idx="196">
                  <c:v>39366</c:v>
                </c:pt>
                <c:pt idx="197">
                  <c:v>39367</c:v>
                </c:pt>
                <c:pt idx="198">
                  <c:v>39370</c:v>
                </c:pt>
                <c:pt idx="199">
                  <c:v>39371</c:v>
                </c:pt>
                <c:pt idx="200">
                  <c:v>39372</c:v>
                </c:pt>
                <c:pt idx="201">
                  <c:v>39373</c:v>
                </c:pt>
                <c:pt idx="202">
                  <c:v>39374</c:v>
                </c:pt>
                <c:pt idx="203">
                  <c:v>39377</c:v>
                </c:pt>
                <c:pt idx="204">
                  <c:v>39378</c:v>
                </c:pt>
                <c:pt idx="205">
                  <c:v>39379</c:v>
                </c:pt>
                <c:pt idx="206">
                  <c:v>39380</c:v>
                </c:pt>
                <c:pt idx="207">
                  <c:v>39381</c:v>
                </c:pt>
                <c:pt idx="208">
                  <c:v>39384</c:v>
                </c:pt>
                <c:pt idx="209">
                  <c:v>39385</c:v>
                </c:pt>
                <c:pt idx="210">
                  <c:v>39386</c:v>
                </c:pt>
                <c:pt idx="211">
                  <c:v>39387</c:v>
                </c:pt>
                <c:pt idx="212">
                  <c:v>39388</c:v>
                </c:pt>
                <c:pt idx="213">
                  <c:v>39391</c:v>
                </c:pt>
                <c:pt idx="214">
                  <c:v>39392</c:v>
                </c:pt>
                <c:pt idx="215">
                  <c:v>39393</c:v>
                </c:pt>
                <c:pt idx="216">
                  <c:v>39394</c:v>
                </c:pt>
                <c:pt idx="217">
                  <c:v>39395</c:v>
                </c:pt>
                <c:pt idx="218">
                  <c:v>39399</c:v>
                </c:pt>
                <c:pt idx="219">
                  <c:v>39400</c:v>
                </c:pt>
                <c:pt idx="220">
                  <c:v>39401</c:v>
                </c:pt>
                <c:pt idx="221">
                  <c:v>39402</c:v>
                </c:pt>
                <c:pt idx="222">
                  <c:v>39405</c:v>
                </c:pt>
                <c:pt idx="223">
                  <c:v>39406</c:v>
                </c:pt>
                <c:pt idx="224">
                  <c:v>39407</c:v>
                </c:pt>
                <c:pt idx="225">
                  <c:v>39409</c:v>
                </c:pt>
                <c:pt idx="226">
                  <c:v>39412</c:v>
                </c:pt>
                <c:pt idx="227">
                  <c:v>39413</c:v>
                </c:pt>
                <c:pt idx="228">
                  <c:v>39414</c:v>
                </c:pt>
                <c:pt idx="229">
                  <c:v>39415</c:v>
                </c:pt>
                <c:pt idx="230">
                  <c:v>39416</c:v>
                </c:pt>
                <c:pt idx="231">
                  <c:v>39419</c:v>
                </c:pt>
                <c:pt idx="232">
                  <c:v>39420</c:v>
                </c:pt>
                <c:pt idx="233">
                  <c:v>39421</c:v>
                </c:pt>
                <c:pt idx="234">
                  <c:v>39422</c:v>
                </c:pt>
                <c:pt idx="235">
                  <c:v>39423</c:v>
                </c:pt>
                <c:pt idx="236">
                  <c:v>39426</c:v>
                </c:pt>
                <c:pt idx="237">
                  <c:v>39427</c:v>
                </c:pt>
                <c:pt idx="238">
                  <c:v>39428</c:v>
                </c:pt>
                <c:pt idx="239">
                  <c:v>39429</c:v>
                </c:pt>
                <c:pt idx="240">
                  <c:v>39430</c:v>
                </c:pt>
                <c:pt idx="241">
                  <c:v>39433</c:v>
                </c:pt>
                <c:pt idx="242">
                  <c:v>39434</c:v>
                </c:pt>
                <c:pt idx="243">
                  <c:v>39435</c:v>
                </c:pt>
                <c:pt idx="244">
                  <c:v>39436</c:v>
                </c:pt>
                <c:pt idx="245">
                  <c:v>39437</c:v>
                </c:pt>
                <c:pt idx="246">
                  <c:v>39440</c:v>
                </c:pt>
                <c:pt idx="247">
                  <c:v>39442</c:v>
                </c:pt>
                <c:pt idx="248">
                  <c:v>39443</c:v>
                </c:pt>
                <c:pt idx="249">
                  <c:v>39444</c:v>
                </c:pt>
                <c:pt idx="250">
                  <c:v>39447</c:v>
                </c:pt>
                <c:pt idx="251">
                  <c:v>39449</c:v>
                </c:pt>
                <c:pt idx="252">
                  <c:v>39450</c:v>
                </c:pt>
                <c:pt idx="253">
                  <c:v>39451</c:v>
                </c:pt>
                <c:pt idx="254">
                  <c:v>39454</c:v>
                </c:pt>
                <c:pt idx="255">
                  <c:v>39455</c:v>
                </c:pt>
                <c:pt idx="256">
                  <c:v>39456</c:v>
                </c:pt>
                <c:pt idx="257">
                  <c:v>39457</c:v>
                </c:pt>
                <c:pt idx="258">
                  <c:v>39458</c:v>
                </c:pt>
                <c:pt idx="259">
                  <c:v>39461</c:v>
                </c:pt>
                <c:pt idx="260">
                  <c:v>39462</c:v>
                </c:pt>
                <c:pt idx="261">
                  <c:v>39463</c:v>
                </c:pt>
                <c:pt idx="262">
                  <c:v>39464</c:v>
                </c:pt>
                <c:pt idx="263">
                  <c:v>39465</c:v>
                </c:pt>
                <c:pt idx="264">
                  <c:v>39469</c:v>
                </c:pt>
                <c:pt idx="265">
                  <c:v>39470</c:v>
                </c:pt>
                <c:pt idx="266">
                  <c:v>39471</c:v>
                </c:pt>
                <c:pt idx="267">
                  <c:v>39472</c:v>
                </c:pt>
                <c:pt idx="268">
                  <c:v>39475</c:v>
                </c:pt>
                <c:pt idx="269">
                  <c:v>39476</c:v>
                </c:pt>
                <c:pt idx="270">
                  <c:v>39477</c:v>
                </c:pt>
                <c:pt idx="271">
                  <c:v>39478</c:v>
                </c:pt>
                <c:pt idx="272">
                  <c:v>39479</c:v>
                </c:pt>
                <c:pt idx="273">
                  <c:v>39482</c:v>
                </c:pt>
                <c:pt idx="274">
                  <c:v>39483</c:v>
                </c:pt>
                <c:pt idx="275">
                  <c:v>39484</c:v>
                </c:pt>
                <c:pt idx="276">
                  <c:v>39485</c:v>
                </c:pt>
                <c:pt idx="277">
                  <c:v>39486</c:v>
                </c:pt>
                <c:pt idx="278">
                  <c:v>39489</c:v>
                </c:pt>
                <c:pt idx="279">
                  <c:v>39490</c:v>
                </c:pt>
                <c:pt idx="280">
                  <c:v>39491</c:v>
                </c:pt>
                <c:pt idx="281">
                  <c:v>39492</c:v>
                </c:pt>
                <c:pt idx="282">
                  <c:v>39493</c:v>
                </c:pt>
                <c:pt idx="283">
                  <c:v>39497</c:v>
                </c:pt>
                <c:pt idx="284">
                  <c:v>39498</c:v>
                </c:pt>
                <c:pt idx="285">
                  <c:v>39499</c:v>
                </c:pt>
                <c:pt idx="286">
                  <c:v>39500</c:v>
                </c:pt>
                <c:pt idx="287">
                  <c:v>39503</c:v>
                </c:pt>
                <c:pt idx="288">
                  <c:v>39504</c:v>
                </c:pt>
                <c:pt idx="289">
                  <c:v>39505</c:v>
                </c:pt>
                <c:pt idx="290">
                  <c:v>39506</c:v>
                </c:pt>
                <c:pt idx="291">
                  <c:v>39507</c:v>
                </c:pt>
                <c:pt idx="292">
                  <c:v>39510</c:v>
                </c:pt>
                <c:pt idx="293">
                  <c:v>39511</c:v>
                </c:pt>
                <c:pt idx="294">
                  <c:v>39512</c:v>
                </c:pt>
                <c:pt idx="295">
                  <c:v>39513</c:v>
                </c:pt>
                <c:pt idx="296">
                  <c:v>39514</c:v>
                </c:pt>
                <c:pt idx="297">
                  <c:v>39517</c:v>
                </c:pt>
                <c:pt idx="298">
                  <c:v>39518</c:v>
                </c:pt>
                <c:pt idx="299">
                  <c:v>39519</c:v>
                </c:pt>
                <c:pt idx="300">
                  <c:v>39520</c:v>
                </c:pt>
                <c:pt idx="301">
                  <c:v>39521</c:v>
                </c:pt>
                <c:pt idx="302">
                  <c:v>39524</c:v>
                </c:pt>
                <c:pt idx="303">
                  <c:v>39525</c:v>
                </c:pt>
                <c:pt idx="304">
                  <c:v>39526</c:v>
                </c:pt>
                <c:pt idx="305">
                  <c:v>39527</c:v>
                </c:pt>
                <c:pt idx="306">
                  <c:v>39531</c:v>
                </c:pt>
                <c:pt idx="307">
                  <c:v>39532</c:v>
                </c:pt>
                <c:pt idx="308">
                  <c:v>39533</c:v>
                </c:pt>
                <c:pt idx="309">
                  <c:v>39534</c:v>
                </c:pt>
                <c:pt idx="310">
                  <c:v>39535</c:v>
                </c:pt>
                <c:pt idx="311">
                  <c:v>39538</c:v>
                </c:pt>
                <c:pt idx="312">
                  <c:v>39539</c:v>
                </c:pt>
              </c:numCache>
            </c:numRef>
          </c:cat>
          <c:val>
            <c:numRef>
              <c:f>'[4]14'!$G$432:$G$744</c:f>
              <c:numCache>
                <c:ptCount val="313"/>
                <c:pt idx="0">
                  <c:v>261.1395</c:v>
                </c:pt>
                <c:pt idx="1">
                  <c:v>266.2104</c:v>
                </c:pt>
                <c:pt idx="2">
                  <c:v>281.0909</c:v>
                </c:pt>
                <c:pt idx="3">
                  <c:v>291.6884</c:v>
                </c:pt>
                <c:pt idx="4">
                  <c:v>295.778</c:v>
                </c:pt>
                <c:pt idx="5">
                  <c:v>302.9349</c:v>
                </c:pt>
                <c:pt idx="6">
                  <c:v>304.9937</c:v>
                </c:pt>
                <c:pt idx="7">
                  <c:v>297.4059</c:v>
                </c:pt>
                <c:pt idx="8">
                  <c:v>297.4057</c:v>
                </c:pt>
                <c:pt idx="9">
                  <c:v>294.7674</c:v>
                </c:pt>
                <c:pt idx="10">
                  <c:v>296.6455</c:v>
                </c:pt>
                <c:pt idx="11">
                  <c:v>299.5021</c:v>
                </c:pt>
                <c:pt idx="12">
                  <c:v>306.4323</c:v>
                </c:pt>
                <c:pt idx="13">
                  <c:v>333.8476</c:v>
                </c:pt>
                <c:pt idx="14">
                  <c:v>328.9665</c:v>
                </c:pt>
                <c:pt idx="15">
                  <c:v>348.065</c:v>
                </c:pt>
                <c:pt idx="16">
                  <c:v>366.8619</c:v>
                </c:pt>
                <c:pt idx="17">
                  <c:v>373.6447</c:v>
                </c:pt>
                <c:pt idx="18">
                  <c:v>393.5403</c:v>
                </c:pt>
                <c:pt idx="19">
                  <c:v>384.4695</c:v>
                </c:pt>
                <c:pt idx="20">
                  <c:v>424.7375</c:v>
                </c:pt>
                <c:pt idx="21">
                  <c:v>441.8297</c:v>
                </c:pt>
                <c:pt idx="22">
                  <c:v>409.5057</c:v>
                </c:pt>
                <c:pt idx="23">
                  <c:v>376.9907</c:v>
                </c:pt>
                <c:pt idx="24">
                  <c:v>396.3153</c:v>
                </c:pt>
                <c:pt idx="25">
                  <c:v>427.4953</c:v>
                </c:pt>
                <c:pt idx="26">
                  <c:v>475.6869</c:v>
                </c:pt>
                <c:pt idx="27">
                  <c:v>559.8611</c:v>
                </c:pt>
                <c:pt idx="28">
                  <c:v>707.3102</c:v>
                </c:pt>
                <c:pt idx="29">
                  <c:v>633.0092</c:v>
                </c:pt>
                <c:pt idx="30">
                  <c:v>605.0612</c:v>
                </c:pt>
                <c:pt idx="31">
                  <c:v>626.2127</c:v>
                </c:pt>
                <c:pt idx="32">
                  <c:v>677.0263</c:v>
                </c:pt>
                <c:pt idx="33">
                  <c:v>725.3202</c:v>
                </c:pt>
                <c:pt idx="34">
                  <c:v>856.4208</c:v>
                </c:pt>
                <c:pt idx="35">
                  <c:v>982.4245</c:v>
                </c:pt>
                <c:pt idx="36">
                  <c:v>1083.3532</c:v>
                </c:pt>
                <c:pt idx="37">
                  <c:v>1082.1599</c:v>
                </c:pt>
                <c:pt idx="38">
                  <c:v>1267.8055</c:v>
                </c:pt>
                <c:pt idx="39">
                  <c:v>1143.1898</c:v>
                </c:pt>
                <c:pt idx="40">
                  <c:v>1023.2233</c:v>
                </c:pt>
                <c:pt idx="41">
                  <c:v>882.9762</c:v>
                </c:pt>
                <c:pt idx="42">
                  <c:v>880.6565</c:v>
                </c:pt>
                <c:pt idx="43">
                  <c:v>822.9725</c:v>
                </c:pt>
                <c:pt idx="44">
                  <c:v>855.9082</c:v>
                </c:pt>
                <c:pt idx="45">
                  <c:v>822.2818</c:v>
                </c:pt>
                <c:pt idx="46">
                  <c:v>800.815</c:v>
                </c:pt>
                <c:pt idx="47">
                  <c:v>844.2948</c:v>
                </c:pt>
                <c:pt idx="48">
                  <c:v>895.8339</c:v>
                </c:pt>
                <c:pt idx="49">
                  <c:v>879.9211</c:v>
                </c:pt>
                <c:pt idx="50">
                  <c:v>841.499</c:v>
                </c:pt>
                <c:pt idx="51">
                  <c:v>806.1771</c:v>
                </c:pt>
                <c:pt idx="52">
                  <c:v>807.0663</c:v>
                </c:pt>
                <c:pt idx="53">
                  <c:v>785.4297</c:v>
                </c:pt>
                <c:pt idx="54">
                  <c:v>765.4082</c:v>
                </c:pt>
                <c:pt idx="55">
                  <c:v>781.5972</c:v>
                </c:pt>
                <c:pt idx="56">
                  <c:v>851.102</c:v>
                </c:pt>
                <c:pt idx="57">
                  <c:v>905.8967</c:v>
                </c:pt>
                <c:pt idx="58">
                  <c:v>892.9309</c:v>
                </c:pt>
                <c:pt idx="59">
                  <c:v>948.0038</c:v>
                </c:pt>
                <c:pt idx="60">
                  <c:v>981.5309</c:v>
                </c:pt>
                <c:pt idx="61">
                  <c:v>939.8481</c:v>
                </c:pt>
                <c:pt idx="62">
                  <c:v>958.092</c:v>
                </c:pt>
                <c:pt idx="63">
                  <c:v>967.5266</c:v>
                </c:pt>
                <c:pt idx="64">
                  <c:v>952.4363</c:v>
                </c:pt>
                <c:pt idx="65">
                  <c:v>944.1703</c:v>
                </c:pt>
                <c:pt idx="66">
                  <c:v>951.1861</c:v>
                </c:pt>
                <c:pt idx="67">
                  <c:v>933.2951</c:v>
                </c:pt>
                <c:pt idx="68">
                  <c:v>910.4547</c:v>
                </c:pt>
                <c:pt idx="69">
                  <c:v>902.0742</c:v>
                </c:pt>
                <c:pt idx="70">
                  <c:v>887.714</c:v>
                </c:pt>
                <c:pt idx="71">
                  <c:v>885.0917</c:v>
                </c:pt>
                <c:pt idx="72">
                  <c:v>823.1813</c:v>
                </c:pt>
                <c:pt idx="73">
                  <c:v>847.8822</c:v>
                </c:pt>
                <c:pt idx="74">
                  <c:v>820.2425</c:v>
                </c:pt>
                <c:pt idx="75">
                  <c:v>799.8445</c:v>
                </c:pt>
                <c:pt idx="76">
                  <c:v>808.1417</c:v>
                </c:pt>
                <c:pt idx="77">
                  <c:v>897.83</c:v>
                </c:pt>
                <c:pt idx="78">
                  <c:v>923.48</c:v>
                </c:pt>
                <c:pt idx="79">
                  <c:v>914.73</c:v>
                </c:pt>
                <c:pt idx="80">
                  <c:v>836.21</c:v>
                </c:pt>
                <c:pt idx="81">
                  <c:v>828.96</c:v>
                </c:pt>
                <c:pt idx="82">
                  <c:v>824.61</c:v>
                </c:pt>
                <c:pt idx="83">
                  <c:v>749.04</c:v>
                </c:pt>
                <c:pt idx="84">
                  <c:v>742.12</c:v>
                </c:pt>
                <c:pt idx="85">
                  <c:v>737.49</c:v>
                </c:pt>
                <c:pt idx="86">
                  <c:v>735.75</c:v>
                </c:pt>
                <c:pt idx="87">
                  <c:v>721.19</c:v>
                </c:pt>
                <c:pt idx="88">
                  <c:v>709.43</c:v>
                </c:pt>
                <c:pt idx="89">
                  <c:v>732.48</c:v>
                </c:pt>
                <c:pt idx="90">
                  <c:v>742.68</c:v>
                </c:pt>
                <c:pt idx="91">
                  <c:v>733.45</c:v>
                </c:pt>
                <c:pt idx="92">
                  <c:v>718.22</c:v>
                </c:pt>
                <c:pt idx="93">
                  <c:v>751.23</c:v>
                </c:pt>
                <c:pt idx="94">
                  <c:v>727.31</c:v>
                </c:pt>
                <c:pt idx="95">
                  <c:v>719.98</c:v>
                </c:pt>
                <c:pt idx="96">
                  <c:v>717.9</c:v>
                </c:pt>
                <c:pt idx="97">
                  <c:v>722.35</c:v>
                </c:pt>
                <c:pt idx="98">
                  <c:v>723.98</c:v>
                </c:pt>
                <c:pt idx="99">
                  <c:v>709.3</c:v>
                </c:pt>
                <c:pt idx="100">
                  <c:v>700.09</c:v>
                </c:pt>
                <c:pt idx="101">
                  <c:v>751.54</c:v>
                </c:pt>
                <c:pt idx="102">
                  <c:v>804.7</c:v>
                </c:pt>
                <c:pt idx="103">
                  <c:v>826.41</c:v>
                </c:pt>
                <c:pt idx="104">
                  <c:v>763.33</c:v>
                </c:pt>
                <c:pt idx="105">
                  <c:v>783.06</c:v>
                </c:pt>
                <c:pt idx="106">
                  <c:v>762.23</c:v>
                </c:pt>
                <c:pt idx="107">
                  <c:v>765.55</c:v>
                </c:pt>
                <c:pt idx="108">
                  <c:v>770.72</c:v>
                </c:pt>
                <c:pt idx="109">
                  <c:v>797.92</c:v>
                </c:pt>
                <c:pt idx="110">
                  <c:v>826.73</c:v>
                </c:pt>
                <c:pt idx="111">
                  <c:v>866.65</c:v>
                </c:pt>
                <c:pt idx="112">
                  <c:v>910.84</c:v>
                </c:pt>
                <c:pt idx="113">
                  <c:v>956.63</c:v>
                </c:pt>
                <c:pt idx="114">
                  <c:v>1009.9</c:v>
                </c:pt>
                <c:pt idx="115">
                  <c:v>1098.57</c:v>
                </c:pt>
                <c:pt idx="116">
                  <c:v>1103.49</c:v>
                </c:pt>
                <c:pt idx="117">
                  <c:v>1086.79</c:v>
                </c:pt>
                <c:pt idx="118">
                  <c:v>1145.82</c:v>
                </c:pt>
                <c:pt idx="119">
                  <c:v>1170.74</c:v>
                </c:pt>
                <c:pt idx="120">
                  <c:v>1213.14</c:v>
                </c:pt>
                <c:pt idx="121">
                  <c:v>1318.06</c:v>
                </c:pt>
                <c:pt idx="122">
                  <c:v>1304.37</c:v>
                </c:pt>
                <c:pt idx="123">
                  <c:v>1330.04</c:v>
                </c:pt>
                <c:pt idx="124">
                  <c:v>1316.36</c:v>
                </c:pt>
                <c:pt idx="125">
                  <c:v>1429.6</c:v>
                </c:pt>
                <c:pt idx="126">
                  <c:v>1546.08</c:v>
                </c:pt>
                <c:pt idx="127">
                  <c:v>1471.81</c:v>
                </c:pt>
                <c:pt idx="128">
                  <c:v>1435.88</c:v>
                </c:pt>
                <c:pt idx="129">
                  <c:v>1441.82</c:v>
                </c:pt>
                <c:pt idx="130">
                  <c:v>1447.07</c:v>
                </c:pt>
                <c:pt idx="131">
                  <c:v>1544.12</c:v>
                </c:pt>
                <c:pt idx="132">
                  <c:v>1856.25</c:v>
                </c:pt>
                <c:pt idx="133">
                  <c:v>1860.09</c:v>
                </c:pt>
                <c:pt idx="134">
                  <c:v>1993.49</c:v>
                </c:pt>
                <c:pt idx="135">
                  <c:v>2395.73</c:v>
                </c:pt>
                <c:pt idx="136">
                  <c:v>2428.67</c:v>
                </c:pt>
                <c:pt idx="137">
                  <c:v>2430.04</c:v>
                </c:pt>
                <c:pt idx="138">
                  <c:v>2334.78</c:v>
                </c:pt>
                <c:pt idx="139">
                  <c:v>2512.49</c:v>
                </c:pt>
                <c:pt idx="140">
                  <c:v>2485.3</c:v>
                </c:pt>
                <c:pt idx="141">
                  <c:v>2553.78</c:v>
                </c:pt>
                <c:pt idx="142">
                  <c:v>2716.09</c:v>
                </c:pt>
                <c:pt idx="143">
                  <c:v>3117.08</c:v>
                </c:pt>
                <c:pt idx="144">
                  <c:v>3080.17</c:v>
                </c:pt>
                <c:pt idx="145">
                  <c:v>3083.86</c:v>
                </c:pt>
                <c:pt idx="146">
                  <c:v>3037.13</c:v>
                </c:pt>
                <c:pt idx="147">
                  <c:v>3076.76</c:v>
                </c:pt>
                <c:pt idx="148">
                  <c:v>3323.6</c:v>
                </c:pt>
                <c:pt idx="149">
                  <c:v>3370.57</c:v>
                </c:pt>
                <c:pt idx="150">
                  <c:v>3376.59</c:v>
                </c:pt>
                <c:pt idx="151">
                  <c:v>3302.9</c:v>
                </c:pt>
                <c:pt idx="152">
                  <c:v>3196.19</c:v>
                </c:pt>
                <c:pt idx="153">
                  <c:v>3342.1</c:v>
                </c:pt>
                <c:pt idx="154">
                  <c:v>3315.73</c:v>
                </c:pt>
                <c:pt idx="155">
                  <c:v>3277.39</c:v>
                </c:pt>
                <c:pt idx="156">
                  <c:v>3353.74</c:v>
                </c:pt>
                <c:pt idx="157">
                  <c:v>3599.04</c:v>
                </c:pt>
                <c:pt idx="158">
                  <c:v>3745.34</c:v>
                </c:pt>
                <c:pt idx="159">
                  <c:v>3622.56</c:v>
                </c:pt>
                <c:pt idx="160">
                  <c:v>3593.52</c:v>
                </c:pt>
                <c:pt idx="161">
                  <c:v>3596.5</c:v>
                </c:pt>
                <c:pt idx="162">
                  <c:v>3550.95</c:v>
                </c:pt>
                <c:pt idx="163">
                  <c:v>3540.96</c:v>
                </c:pt>
                <c:pt idx="164">
                  <c:v>3569.04</c:v>
                </c:pt>
                <c:pt idx="165">
                  <c:v>3684.12</c:v>
                </c:pt>
                <c:pt idx="166">
                  <c:v>3310.72</c:v>
                </c:pt>
                <c:pt idx="167">
                  <c:v>3342.47</c:v>
                </c:pt>
                <c:pt idx="168">
                  <c:v>3336.43</c:v>
                </c:pt>
                <c:pt idx="169">
                  <c:v>3197.61</c:v>
                </c:pt>
                <c:pt idx="170">
                  <c:v>2918.03</c:v>
                </c:pt>
                <c:pt idx="171">
                  <c:v>2909.02</c:v>
                </c:pt>
                <c:pt idx="172">
                  <c:v>2903.07</c:v>
                </c:pt>
                <c:pt idx="173">
                  <c:v>2943.63</c:v>
                </c:pt>
                <c:pt idx="174">
                  <c:v>2925.53</c:v>
                </c:pt>
                <c:pt idx="175">
                  <c:v>2889.93</c:v>
                </c:pt>
                <c:pt idx="176">
                  <c:v>2879.85</c:v>
                </c:pt>
                <c:pt idx="177">
                  <c:v>2765.19</c:v>
                </c:pt>
                <c:pt idx="178">
                  <c:v>2804.15</c:v>
                </c:pt>
                <c:pt idx="179">
                  <c:v>2869.42</c:v>
                </c:pt>
                <c:pt idx="180">
                  <c:v>2796.96</c:v>
                </c:pt>
                <c:pt idx="181">
                  <c:v>2920.6</c:v>
                </c:pt>
                <c:pt idx="182">
                  <c:v>3257.24</c:v>
                </c:pt>
                <c:pt idx="183">
                  <c:v>3560.58</c:v>
                </c:pt>
                <c:pt idx="184">
                  <c:v>3604.06</c:v>
                </c:pt>
                <c:pt idx="185">
                  <c:v>3550.42</c:v>
                </c:pt>
                <c:pt idx="186">
                  <c:v>3538.57</c:v>
                </c:pt>
                <c:pt idx="187">
                  <c:v>3614.64</c:v>
                </c:pt>
                <c:pt idx="188">
                  <c:v>3762.43</c:v>
                </c:pt>
                <c:pt idx="189">
                  <c:v>3804.28</c:v>
                </c:pt>
                <c:pt idx="190">
                  <c:v>3919</c:v>
                </c:pt>
                <c:pt idx="191">
                  <c:v>4090.48</c:v>
                </c:pt>
                <c:pt idx="192">
                  <c:v>4184.86</c:v>
                </c:pt>
                <c:pt idx="193">
                  <c:v>4181.95</c:v>
                </c:pt>
                <c:pt idx="194">
                  <c:v>4213.6</c:v>
                </c:pt>
                <c:pt idx="195">
                  <c:v>4217.28</c:v>
                </c:pt>
                <c:pt idx="196">
                  <c:v>4205.64</c:v>
                </c:pt>
                <c:pt idx="197">
                  <c:v>4455.89</c:v>
                </c:pt>
                <c:pt idx="198">
                  <c:v>4608.28</c:v>
                </c:pt>
                <c:pt idx="199">
                  <c:v>5089.71</c:v>
                </c:pt>
                <c:pt idx="200">
                  <c:v>5413.12</c:v>
                </c:pt>
                <c:pt idx="201">
                  <c:v>5679.32</c:v>
                </c:pt>
                <c:pt idx="202">
                  <c:v>6013.86</c:v>
                </c:pt>
                <c:pt idx="203">
                  <c:v>5649.61</c:v>
                </c:pt>
                <c:pt idx="204">
                  <c:v>5445.43</c:v>
                </c:pt>
                <c:pt idx="205">
                  <c:v>5641.63</c:v>
                </c:pt>
                <c:pt idx="206">
                  <c:v>6112.1</c:v>
                </c:pt>
                <c:pt idx="207">
                  <c:v>6328.71</c:v>
                </c:pt>
                <c:pt idx="208">
                  <c:v>6866.65</c:v>
                </c:pt>
                <c:pt idx="209">
                  <c:v>7173.64</c:v>
                </c:pt>
                <c:pt idx="210">
                  <c:v>6985.33</c:v>
                </c:pt>
                <c:pt idx="211">
                  <c:v>7120.28</c:v>
                </c:pt>
                <c:pt idx="212">
                  <c:v>7047.83</c:v>
                </c:pt>
                <c:pt idx="213">
                  <c:v>7109.34</c:v>
                </c:pt>
                <c:pt idx="214">
                  <c:v>7087.35</c:v>
                </c:pt>
                <c:pt idx="215">
                  <c:v>7133.24</c:v>
                </c:pt>
                <c:pt idx="216">
                  <c:v>7120.47</c:v>
                </c:pt>
                <c:pt idx="217">
                  <c:v>7366.12</c:v>
                </c:pt>
                <c:pt idx="218">
                  <c:v>7252.26</c:v>
                </c:pt>
                <c:pt idx="219">
                  <c:v>7195.87</c:v>
                </c:pt>
                <c:pt idx="220">
                  <c:v>7223.57</c:v>
                </c:pt>
                <c:pt idx="221">
                  <c:v>7348.05</c:v>
                </c:pt>
                <c:pt idx="222">
                  <c:v>6844.56</c:v>
                </c:pt>
                <c:pt idx="223">
                  <c:v>6810</c:v>
                </c:pt>
                <c:pt idx="224">
                  <c:v>6980.61</c:v>
                </c:pt>
                <c:pt idx="225">
                  <c:v>6957.88</c:v>
                </c:pt>
                <c:pt idx="226">
                  <c:v>6879.51</c:v>
                </c:pt>
                <c:pt idx="227">
                  <c:v>6693.6</c:v>
                </c:pt>
                <c:pt idx="228">
                  <c:v>6581.86</c:v>
                </c:pt>
                <c:pt idx="229">
                  <c:v>6539.18</c:v>
                </c:pt>
                <c:pt idx="230">
                  <c:v>6510.58</c:v>
                </c:pt>
                <c:pt idx="231">
                  <c:v>6403.84</c:v>
                </c:pt>
                <c:pt idx="232">
                  <c:v>6242.88</c:v>
                </c:pt>
                <c:pt idx="233">
                  <c:v>6436.74</c:v>
                </c:pt>
                <c:pt idx="234">
                  <c:v>6215.62</c:v>
                </c:pt>
                <c:pt idx="235">
                  <c:v>6071.38</c:v>
                </c:pt>
                <c:pt idx="236">
                  <c:v>6072.56</c:v>
                </c:pt>
                <c:pt idx="237">
                  <c:v>6149.29</c:v>
                </c:pt>
                <c:pt idx="238">
                  <c:v>5982.62</c:v>
                </c:pt>
                <c:pt idx="239">
                  <c:v>5936.75</c:v>
                </c:pt>
                <c:pt idx="240">
                  <c:v>6033.68</c:v>
                </c:pt>
                <c:pt idx="241">
                  <c:v>6071.46</c:v>
                </c:pt>
                <c:pt idx="242">
                  <c:v>6409.17</c:v>
                </c:pt>
                <c:pt idx="243">
                  <c:v>6757.58</c:v>
                </c:pt>
                <c:pt idx="244">
                  <c:v>6729.39</c:v>
                </c:pt>
                <c:pt idx="245">
                  <c:v>6725.98</c:v>
                </c:pt>
                <c:pt idx="246">
                  <c:v>6788.38</c:v>
                </c:pt>
                <c:pt idx="247">
                  <c:v>6835.44</c:v>
                </c:pt>
                <c:pt idx="248">
                  <c:v>6853.91</c:v>
                </c:pt>
                <c:pt idx="249">
                  <c:v>7356.27</c:v>
                </c:pt>
                <c:pt idx="250">
                  <c:v>7352.7</c:v>
                </c:pt>
                <c:pt idx="251">
                  <c:v>7318.66</c:v>
                </c:pt>
                <c:pt idx="252">
                  <c:v>7482.42</c:v>
                </c:pt>
                <c:pt idx="253">
                  <c:v>7935.41</c:v>
                </c:pt>
                <c:pt idx="254">
                  <c:v>7908.98</c:v>
                </c:pt>
                <c:pt idx="255">
                  <c:v>8105.87</c:v>
                </c:pt>
                <c:pt idx="256">
                  <c:v>8224.12</c:v>
                </c:pt>
                <c:pt idx="257">
                  <c:v>8164.18</c:v>
                </c:pt>
                <c:pt idx="258">
                  <c:v>8058.69</c:v>
                </c:pt>
                <c:pt idx="259">
                  <c:v>8001.56</c:v>
                </c:pt>
                <c:pt idx="260">
                  <c:v>8141.18</c:v>
                </c:pt>
                <c:pt idx="261">
                  <c:v>8110.94</c:v>
                </c:pt>
                <c:pt idx="262">
                  <c:v>9032.44</c:v>
                </c:pt>
                <c:pt idx="263">
                  <c:v>9158.73</c:v>
                </c:pt>
                <c:pt idx="264">
                  <c:v>9609.26</c:v>
                </c:pt>
                <c:pt idx="265">
                  <c:v>9355.7</c:v>
                </c:pt>
                <c:pt idx="266">
                  <c:v>8830.69</c:v>
                </c:pt>
                <c:pt idx="267">
                  <c:v>8667.47</c:v>
                </c:pt>
                <c:pt idx="268">
                  <c:v>8719.61</c:v>
                </c:pt>
                <c:pt idx="269">
                  <c:v>8610.37</c:v>
                </c:pt>
                <c:pt idx="270">
                  <c:v>8524.01</c:v>
                </c:pt>
                <c:pt idx="271">
                  <c:v>8337.23</c:v>
                </c:pt>
                <c:pt idx="272">
                  <c:v>8355.09</c:v>
                </c:pt>
                <c:pt idx="273">
                  <c:v>8399.71</c:v>
                </c:pt>
                <c:pt idx="274">
                  <c:v>8551.68</c:v>
                </c:pt>
                <c:pt idx="275">
                  <c:v>8626.48</c:v>
                </c:pt>
                <c:pt idx="276">
                  <c:v>8487.41</c:v>
                </c:pt>
                <c:pt idx="277">
                  <c:v>8055.87</c:v>
                </c:pt>
                <c:pt idx="278">
                  <c:v>8694.59</c:v>
                </c:pt>
                <c:pt idx="279">
                  <c:v>8775.26</c:v>
                </c:pt>
                <c:pt idx="280">
                  <c:v>8817.57</c:v>
                </c:pt>
                <c:pt idx="281">
                  <c:v>8924.05</c:v>
                </c:pt>
                <c:pt idx="282">
                  <c:v>9119.75</c:v>
                </c:pt>
                <c:pt idx="283">
                  <c:v>9131.36</c:v>
                </c:pt>
                <c:pt idx="284">
                  <c:v>9431.96</c:v>
                </c:pt>
                <c:pt idx="285">
                  <c:v>9688.82</c:v>
                </c:pt>
                <c:pt idx="286">
                  <c:v>9910.42</c:v>
                </c:pt>
                <c:pt idx="287">
                  <c:v>10237.3</c:v>
                </c:pt>
                <c:pt idx="288">
                  <c:v>10452.06</c:v>
                </c:pt>
                <c:pt idx="289">
                  <c:v>11239.33</c:v>
                </c:pt>
                <c:pt idx="290">
                  <c:v>11003.5</c:v>
                </c:pt>
                <c:pt idx="291">
                  <c:v>10798.57</c:v>
                </c:pt>
                <c:pt idx="292">
                  <c:v>11105.52</c:v>
                </c:pt>
                <c:pt idx="293">
                  <c:v>11628.62</c:v>
                </c:pt>
                <c:pt idx="294">
                  <c:v>12036.4</c:v>
                </c:pt>
                <c:pt idx="295">
                  <c:v>13185.61</c:v>
                </c:pt>
                <c:pt idx="296">
                  <c:v>13137.98</c:v>
                </c:pt>
                <c:pt idx="297">
                  <c:v>13247.02</c:v>
                </c:pt>
                <c:pt idx="298">
                  <c:v>12989.35</c:v>
                </c:pt>
                <c:pt idx="299">
                  <c:v>13411.91</c:v>
                </c:pt>
                <c:pt idx="300">
                  <c:v>13441.62</c:v>
                </c:pt>
                <c:pt idx="301">
                  <c:v>13152.61</c:v>
                </c:pt>
                <c:pt idx="302">
                  <c:v>13294.37</c:v>
                </c:pt>
                <c:pt idx="303">
                  <c:v>12977.8</c:v>
                </c:pt>
                <c:pt idx="304">
                  <c:v>13372.12</c:v>
                </c:pt>
                <c:pt idx="305">
                  <c:v>13259.8</c:v>
                </c:pt>
                <c:pt idx="306">
                  <c:v>13299.99</c:v>
                </c:pt>
                <c:pt idx="307">
                  <c:v>13063.18</c:v>
                </c:pt>
                <c:pt idx="308">
                  <c:v>13170</c:v>
                </c:pt>
                <c:pt idx="309">
                  <c:v>13098.58</c:v>
                </c:pt>
                <c:pt idx="310">
                  <c:v>13323.33</c:v>
                </c:pt>
                <c:pt idx="311">
                  <c:v>13254.02</c:v>
                </c:pt>
                <c:pt idx="312">
                  <c:v>13223.88</c:v>
                </c:pt>
              </c:numCache>
            </c:numRef>
          </c:val>
          <c:smooth val="0"/>
        </c:ser>
        <c:ser>
          <c:idx val="2"/>
          <c:order val="2"/>
          <c:tx>
            <c:strRef>
              <c:f>'[4]14'!$H$7:$H$431</c:f>
              <c:strCache>
                <c:ptCount val="1"/>
                <c:pt idx="0">
                  <c:v>Markit CMBX AAA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'[4]14'!$E$432:$E$744</c:f>
              <c:numCache>
                <c:ptCount val="313"/>
                <c:pt idx="0">
                  <c:v>39084</c:v>
                </c:pt>
                <c:pt idx="1">
                  <c:v>39085</c:v>
                </c:pt>
                <c:pt idx="2">
                  <c:v>39086</c:v>
                </c:pt>
                <c:pt idx="3">
                  <c:v>39087</c:v>
                </c:pt>
                <c:pt idx="4">
                  <c:v>39090</c:v>
                </c:pt>
                <c:pt idx="5">
                  <c:v>39091</c:v>
                </c:pt>
                <c:pt idx="6">
                  <c:v>39092</c:v>
                </c:pt>
                <c:pt idx="7">
                  <c:v>39093</c:v>
                </c:pt>
                <c:pt idx="8">
                  <c:v>39094</c:v>
                </c:pt>
                <c:pt idx="9">
                  <c:v>39098</c:v>
                </c:pt>
                <c:pt idx="10">
                  <c:v>39099</c:v>
                </c:pt>
                <c:pt idx="11">
                  <c:v>39100</c:v>
                </c:pt>
                <c:pt idx="12">
                  <c:v>39101</c:v>
                </c:pt>
                <c:pt idx="13">
                  <c:v>39104</c:v>
                </c:pt>
                <c:pt idx="14">
                  <c:v>39105</c:v>
                </c:pt>
                <c:pt idx="15">
                  <c:v>39106</c:v>
                </c:pt>
                <c:pt idx="16">
                  <c:v>39107</c:v>
                </c:pt>
                <c:pt idx="17">
                  <c:v>39108</c:v>
                </c:pt>
                <c:pt idx="18">
                  <c:v>39111</c:v>
                </c:pt>
                <c:pt idx="19">
                  <c:v>39112</c:v>
                </c:pt>
                <c:pt idx="20">
                  <c:v>39113</c:v>
                </c:pt>
                <c:pt idx="21">
                  <c:v>39114</c:v>
                </c:pt>
                <c:pt idx="22">
                  <c:v>39115</c:v>
                </c:pt>
                <c:pt idx="23">
                  <c:v>39118</c:v>
                </c:pt>
                <c:pt idx="24">
                  <c:v>39119</c:v>
                </c:pt>
                <c:pt idx="25">
                  <c:v>39120</c:v>
                </c:pt>
                <c:pt idx="26">
                  <c:v>39121</c:v>
                </c:pt>
                <c:pt idx="27">
                  <c:v>39122</c:v>
                </c:pt>
                <c:pt idx="28">
                  <c:v>39125</c:v>
                </c:pt>
                <c:pt idx="29">
                  <c:v>39126</c:v>
                </c:pt>
                <c:pt idx="30">
                  <c:v>39127</c:v>
                </c:pt>
                <c:pt idx="31">
                  <c:v>39128</c:v>
                </c:pt>
                <c:pt idx="32">
                  <c:v>39129</c:v>
                </c:pt>
                <c:pt idx="33">
                  <c:v>39133</c:v>
                </c:pt>
                <c:pt idx="34">
                  <c:v>39134</c:v>
                </c:pt>
                <c:pt idx="35">
                  <c:v>39135</c:v>
                </c:pt>
                <c:pt idx="36">
                  <c:v>39136</c:v>
                </c:pt>
                <c:pt idx="37">
                  <c:v>39139</c:v>
                </c:pt>
                <c:pt idx="38">
                  <c:v>39140</c:v>
                </c:pt>
                <c:pt idx="39">
                  <c:v>39141</c:v>
                </c:pt>
                <c:pt idx="40">
                  <c:v>39142</c:v>
                </c:pt>
                <c:pt idx="41">
                  <c:v>39143</c:v>
                </c:pt>
                <c:pt idx="42">
                  <c:v>39146</c:v>
                </c:pt>
                <c:pt idx="43">
                  <c:v>39147</c:v>
                </c:pt>
                <c:pt idx="44">
                  <c:v>39148</c:v>
                </c:pt>
                <c:pt idx="45">
                  <c:v>39149</c:v>
                </c:pt>
                <c:pt idx="46">
                  <c:v>39150</c:v>
                </c:pt>
                <c:pt idx="47">
                  <c:v>39153</c:v>
                </c:pt>
                <c:pt idx="48">
                  <c:v>39154</c:v>
                </c:pt>
                <c:pt idx="49">
                  <c:v>39155</c:v>
                </c:pt>
                <c:pt idx="50">
                  <c:v>39156</c:v>
                </c:pt>
                <c:pt idx="51">
                  <c:v>39157</c:v>
                </c:pt>
                <c:pt idx="52">
                  <c:v>39160</c:v>
                </c:pt>
                <c:pt idx="53">
                  <c:v>39161</c:v>
                </c:pt>
                <c:pt idx="54">
                  <c:v>39162</c:v>
                </c:pt>
                <c:pt idx="55">
                  <c:v>39163</c:v>
                </c:pt>
                <c:pt idx="56">
                  <c:v>39164</c:v>
                </c:pt>
                <c:pt idx="57">
                  <c:v>39167</c:v>
                </c:pt>
                <c:pt idx="58">
                  <c:v>39168</c:v>
                </c:pt>
                <c:pt idx="59">
                  <c:v>39169</c:v>
                </c:pt>
                <c:pt idx="60">
                  <c:v>39170</c:v>
                </c:pt>
                <c:pt idx="61">
                  <c:v>39171</c:v>
                </c:pt>
                <c:pt idx="62">
                  <c:v>39174</c:v>
                </c:pt>
                <c:pt idx="63">
                  <c:v>39175</c:v>
                </c:pt>
                <c:pt idx="64">
                  <c:v>39176</c:v>
                </c:pt>
                <c:pt idx="65">
                  <c:v>39177</c:v>
                </c:pt>
                <c:pt idx="66">
                  <c:v>39178</c:v>
                </c:pt>
                <c:pt idx="67">
                  <c:v>39181</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39231</c:v>
                </c:pt>
                <c:pt idx="103">
                  <c:v>39232</c:v>
                </c:pt>
                <c:pt idx="104">
                  <c:v>39233</c:v>
                </c:pt>
                <c:pt idx="105">
                  <c:v>39234</c:v>
                </c:pt>
                <c:pt idx="106">
                  <c:v>39237</c:v>
                </c:pt>
                <c:pt idx="107">
                  <c:v>39238</c:v>
                </c:pt>
                <c:pt idx="108">
                  <c:v>39239</c:v>
                </c:pt>
                <c:pt idx="109">
                  <c:v>39240</c:v>
                </c:pt>
                <c:pt idx="110">
                  <c:v>39241</c:v>
                </c:pt>
                <c:pt idx="111">
                  <c:v>39244</c:v>
                </c:pt>
                <c:pt idx="112">
                  <c:v>39245</c:v>
                </c:pt>
                <c:pt idx="113">
                  <c:v>39246</c:v>
                </c:pt>
                <c:pt idx="114">
                  <c:v>39247</c:v>
                </c:pt>
                <c:pt idx="115">
                  <c:v>39248</c:v>
                </c:pt>
                <c:pt idx="116">
                  <c:v>39251</c:v>
                </c:pt>
                <c:pt idx="117">
                  <c:v>39252</c:v>
                </c:pt>
                <c:pt idx="118">
                  <c:v>39253</c:v>
                </c:pt>
                <c:pt idx="119">
                  <c:v>39254</c:v>
                </c:pt>
                <c:pt idx="120">
                  <c:v>39255</c:v>
                </c:pt>
                <c:pt idx="121">
                  <c:v>39258</c:v>
                </c:pt>
                <c:pt idx="122">
                  <c:v>39259</c:v>
                </c:pt>
                <c:pt idx="123">
                  <c:v>39260</c:v>
                </c:pt>
                <c:pt idx="124">
                  <c:v>39261</c:v>
                </c:pt>
                <c:pt idx="125">
                  <c:v>39262</c:v>
                </c:pt>
                <c:pt idx="126">
                  <c:v>39265</c:v>
                </c:pt>
                <c:pt idx="127">
                  <c:v>39266</c:v>
                </c:pt>
                <c:pt idx="128">
                  <c:v>39268</c:v>
                </c:pt>
                <c:pt idx="129">
                  <c:v>39269</c:v>
                </c:pt>
                <c:pt idx="130">
                  <c:v>39272</c:v>
                </c:pt>
                <c:pt idx="131">
                  <c:v>39273</c:v>
                </c:pt>
                <c:pt idx="132">
                  <c:v>39274</c:v>
                </c:pt>
                <c:pt idx="133">
                  <c:v>39275</c:v>
                </c:pt>
                <c:pt idx="134">
                  <c:v>39276</c:v>
                </c:pt>
                <c:pt idx="135">
                  <c:v>39279</c:v>
                </c:pt>
                <c:pt idx="136">
                  <c:v>39280</c:v>
                </c:pt>
                <c:pt idx="137">
                  <c:v>39281</c:v>
                </c:pt>
                <c:pt idx="138">
                  <c:v>39282</c:v>
                </c:pt>
                <c:pt idx="139">
                  <c:v>39283</c:v>
                </c:pt>
                <c:pt idx="140">
                  <c:v>39286</c:v>
                </c:pt>
                <c:pt idx="141">
                  <c:v>39287</c:v>
                </c:pt>
                <c:pt idx="142">
                  <c:v>39288</c:v>
                </c:pt>
                <c:pt idx="143">
                  <c:v>39289</c:v>
                </c:pt>
                <c:pt idx="144">
                  <c:v>39290</c:v>
                </c:pt>
                <c:pt idx="145">
                  <c:v>39293</c:v>
                </c:pt>
                <c:pt idx="146">
                  <c:v>39294</c:v>
                </c:pt>
                <c:pt idx="147">
                  <c:v>39295</c:v>
                </c:pt>
                <c:pt idx="148">
                  <c:v>39296</c:v>
                </c:pt>
                <c:pt idx="149">
                  <c:v>39297</c:v>
                </c:pt>
                <c:pt idx="150">
                  <c:v>39300</c:v>
                </c:pt>
                <c:pt idx="151">
                  <c:v>39301</c:v>
                </c:pt>
                <c:pt idx="152">
                  <c:v>39302</c:v>
                </c:pt>
                <c:pt idx="153">
                  <c:v>39303</c:v>
                </c:pt>
                <c:pt idx="154">
                  <c:v>39304</c:v>
                </c:pt>
                <c:pt idx="155">
                  <c:v>39307</c:v>
                </c:pt>
                <c:pt idx="156">
                  <c:v>39308</c:v>
                </c:pt>
                <c:pt idx="157">
                  <c:v>39309</c:v>
                </c:pt>
                <c:pt idx="158">
                  <c:v>39310</c:v>
                </c:pt>
                <c:pt idx="159">
                  <c:v>39311</c:v>
                </c:pt>
                <c:pt idx="160">
                  <c:v>39314</c:v>
                </c:pt>
                <c:pt idx="161">
                  <c:v>39315</c:v>
                </c:pt>
                <c:pt idx="162">
                  <c:v>39316</c:v>
                </c:pt>
                <c:pt idx="163">
                  <c:v>39317</c:v>
                </c:pt>
                <c:pt idx="164">
                  <c:v>39318</c:v>
                </c:pt>
                <c:pt idx="165">
                  <c:v>39321</c:v>
                </c:pt>
                <c:pt idx="166">
                  <c:v>39322</c:v>
                </c:pt>
                <c:pt idx="167">
                  <c:v>39323</c:v>
                </c:pt>
                <c:pt idx="168">
                  <c:v>39324</c:v>
                </c:pt>
                <c:pt idx="169">
                  <c:v>39325</c:v>
                </c:pt>
                <c:pt idx="170">
                  <c:v>39329</c:v>
                </c:pt>
                <c:pt idx="171">
                  <c:v>39330</c:v>
                </c:pt>
                <c:pt idx="172">
                  <c:v>39331</c:v>
                </c:pt>
                <c:pt idx="173">
                  <c:v>39332</c:v>
                </c:pt>
                <c:pt idx="174">
                  <c:v>39335</c:v>
                </c:pt>
                <c:pt idx="175">
                  <c:v>39336</c:v>
                </c:pt>
                <c:pt idx="176">
                  <c:v>39337</c:v>
                </c:pt>
                <c:pt idx="177">
                  <c:v>39338</c:v>
                </c:pt>
                <c:pt idx="178">
                  <c:v>39339</c:v>
                </c:pt>
                <c:pt idx="179">
                  <c:v>39342</c:v>
                </c:pt>
                <c:pt idx="180">
                  <c:v>39343</c:v>
                </c:pt>
                <c:pt idx="181">
                  <c:v>39344</c:v>
                </c:pt>
                <c:pt idx="182">
                  <c:v>39345</c:v>
                </c:pt>
                <c:pt idx="183">
                  <c:v>39346</c:v>
                </c:pt>
                <c:pt idx="184">
                  <c:v>39349</c:v>
                </c:pt>
                <c:pt idx="185">
                  <c:v>39350</c:v>
                </c:pt>
                <c:pt idx="186">
                  <c:v>39351</c:v>
                </c:pt>
                <c:pt idx="187">
                  <c:v>39352</c:v>
                </c:pt>
                <c:pt idx="188">
                  <c:v>39353</c:v>
                </c:pt>
                <c:pt idx="189">
                  <c:v>39356</c:v>
                </c:pt>
                <c:pt idx="190">
                  <c:v>39357</c:v>
                </c:pt>
                <c:pt idx="191">
                  <c:v>39358</c:v>
                </c:pt>
                <c:pt idx="192">
                  <c:v>39359</c:v>
                </c:pt>
                <c:pt idx="193">
                  <c:v>39360</c:v>
                </c:pt>
                <c:pt idx="194">
                  <c:v>39364</c:v>
                </c:pt>
                <c:pt idx="195">
                  <c:v>39365</c:v>
                </c:pt>
                <c:pt idx="196">
                  <c:v>39366</c:v>
                </c:pt>
                <c:pt idx="197">
                  <c:v>39367</c:v>
                </c:pt>
                <c:pt idx="198">
                  <c:v>39370</c:v>
                </c:pt>
                <c:pt idx="199">
                  <c:v>39371</c:v>
                </c:pt>
                <c:pt idx="200">
                  <c:v>39372</c:v>
                </c:pt>
                <c:pt idx="201">
                  <c:v>39373</c:v>
                </c:pt>
                <c:pt idx="202">
                  <c:v>39374</c:v>
                </c:pt>
                <c:pt idx="203">
                  <c:v>39377</c:v>
                </c:pt>
                <c:pt idx="204">
                  <c:v>39378</c:v>
                </c:pt>
                <c:pt idx="205">
                  <c:v>39379</c:v>
                </c:pt>
                <c:pt idx="206">
                  <c:v>39380</c:v>
                </c:pt>
                <c:pt idx="207">
                  <c:v>39381</c:v>
                </c:pt>
                <c:pt idx="208">
                  <c:v>39384</c:v>
                </c:pt>
                <c:pt idx="209">
                  <c:v>39385</c:v>
                </c:pt>
                <c:pt idx="210">
                  <c:v>39386</c:v>
                </c:pt>
                <c:pt idx="211">
                  <c:v>39387</c:v>
                </c:pt>
                <c:pt idx="212">
                  <c:v>39388</c:v>
                </c:pt>
                <c:pt idx="213">
                  <c:v>39391</c:v>
                </c:pt>
                <c:pt idx="214">
                  <c:v>39392</c:v>
                </c:pt>
                <c:pt idx="215">
                  <c:v>39393</c:v>
                </c:pt>
                <c:pt idx="216">
                  <c:v>39394</c:v>
                </c:pt>
                <c:pt idx="217">
                  <c:v>39395</c:v>
                </c:pt>
                <c:pt idx="218">
                  <c:v>39399</c:v>
                </c:pt>
                <c:pt idx="219">
                  <c:v>39400</c:v>
                </c:pt>
                <c:pt idx="220">
                  <c:v>39401</c:v>
                </c:pt>
                <c:pt idx="221">
                  <c:v>39402</c:v>
                </c:pt>
                <c:pt idx="222">
                  <c:v>39405</c:v>
                </c:pt>
                <c:pt idx="223">
                  <c:v>39406</c:v>
                </c:pt>
                <c:pt idx="224">
                  <c:v>39407</c:v>
                </c:pt>
                <c:pt idx="225">
                  <c:v>39409</c:v>
                </c:pt>
                <c:pt idx="226">
                  <c:v>39412</c:v>
                </c:pt>
                <c:pt idx="227">
                  <c:v>39413</c:v>
                </c:pt>
                <c:pt idx="228">
                  <c:v>39414</c:v>
                </c:pt>
                <c:pt idx="229">
                  <c:v>39415</c:v>
                </c:pt>
                <c:pt idx="230">
                  <c:v>39416</c:v>
                </c:pt>
                <c:pt idx="231">
                  <c:v>39419</c:v>
                </c:pt>
                <c:pt idx="232">
                  <c:v>39420</c:v>
                </c:pt>
                <c:pt idx="233">
                  <c:v>39421</c:v>
                </c:pt>
                <c:pt idx="234">
                  <c:v>39422</c:v>
                </c:pt>
                <c:pt idx="235">
                  <c:v>39423</c:v>
                </c:pt>
                <c:pt idx="236">
                  <c:v>39426</c:v>
                </c:pt>
                <c:pt idx="237">
                  <c:v>39427</c:v>
                </c:pt>
                <c:pt idx="238">
                  <c:v>39428</c:v>
                </c:pt>
                <c:pt idx="239">
                  <c:v>39429</c:v>
                </c:pt>
                <c:pt idx="240">
                  <c:v>39430</c:v>
                </c:pt>
                <c:pt idx="241">
                  <c:v>39433</c:v>
                </c:pt>
                <c:pt idx="242">
                  <c:v>39434</c:v>
                </c:pt>
                <c:pt idx="243">
                  <c:v>39435</c:v>
                </c:pt>
                <c:pt idx="244">
                  <c:v>39436</c:v>
                </c:pt>
                <c:pt idx="245">
                  <c:v>39437</c:v>
                </c:pt>
                <c:pt idx="246">
                  <c:v>39440</c:v>
                </c:pt>
                <c:pt idx="247">
                  <c:v>39442</c:v>
                </c:pt>
                <c:pt idx="248">
                  <c:v>39443</c:v>
                </c:pt>
                <c:pt idx="249">
                  <c:v>39444</c:v>
                </c:pt>
                <c:pt idx="250">
                  <c:v>39447</c:v>
                </c:pt>
                <c:pt idx="251">
                  <c:v>39449</c:v>
                </c:pt>
                <c:pt idx="252">
                  <c:v>39450</c:v>
                </c:pt>
                <c:pt idx="253">
                  <c:v>39451</c:v>
                </c:pt>
                <c:pt idx="254">
                  <c:v>39454</c:v>
                </c:pt>
                <c:pt idx="255">
                  <c:v>39455</c:v>
                </c:pt>
                <c:pt idx="256">
                  <c:v>39456</c:v>
                </c:pt>
                <c:pt idx="257">
                  <c:v>39457</c:v>
                </c:pt>
                <c:pt idx="258">
                  <c:v>39458</c:v>
                </c:pt>
                <c:pt idx="259">
                  <c:v>39461</c:v>
                </c:pt>
                <c:pt idx="260">
                  <c:v>39462</c:v>
                </c:pt>
                <c:pt idx="261">
                  <c:v>39463</c:v>
                </c:pt>
                <c:pt idx="262">
                  <c:v>39464</c:v>
                </c:pt>
                <c:pt idx="263">
                  <c:v>39465</c:v>
                </c:pt>
                <c:pt idx="264">
                  <c:v>39469</c:v>
                </c:pt>
                <c:pt idx="265">
                  <c:v>39470</c:v>
                </c:pt>
                <c:pt idx="266">
                  <c:v>39471</c:v>
                </c:pt>
                <c:pt idx="267">
                  <c:v>39472</c:v>
                </c:pt>
                <c:pt idx="268">
                  <c:v>39475</c:v>
                </c:pt>
                <c:pt idx="269">
                  <c:v>39476</c:v>
                </c:pt>
                <c:pt idx="270">
                  <c:v>39477</c:v>
                </c:pt>
                <c:pt idx="271">
                  <c:v>39478</c:v>
                </c:pt>
                <c:pt idx="272">
                  <c:v>39479</c:v>
                </c:pt>
                <c:pt idx="273">
                  <c:v>39482</c:v>
                </c:pt>
                <c:pt idx="274">
                  <c:v>39483</c:v>
                </c:pt>
                <c:pt idx="275">
                  <c:v>39484</c:v>
                </c:pt>
                <c:pt idx="276">
                  <c:v>39485</c:v>
                </c:pt>
                <c:pt idx="277">
                  <c:v>39486</c:v>
                </c:pt>
                <c:pt idx="278">
                  <c:v>39489</c:v>
                </c:pt>
                <c:pt idx="279">
                  <c:v>39490</c:v>
                </c:pt>
                <c:pt idx="280">
                  <c:v>39491</c:v>
                </c:pt>
                <c:pt idx="281">
                  <c:v>39492</c:v>
                </c:pt>
                <c:pt idx="282">
                  <c:v>39493</c:v>
                </c:pt>
                <c:pt idx="283">
                  <c:v>39497</c:v>
                </c:pt>
                <c:pt idx="284">
                  <c:v>39498</c:v>
                </c:pt>
                <c:pt idx="285">
                  <c:v>39499</c:v>
                </c:pt>
                <c:pt idx="286">
                  <c:v>39500</c:v>
                </c:pt>
                <c:pt idx="287">
                  <c:v>39503</c:v>
                </c:pt>
                <c:pt idx="288">
                  <c:v>39504</c:v>
                </c:pt>
                <c:pt idx="289">
                  <c:v>39505</c:v>
                </c:pt>
                <c:pt idx="290">
                  <c:v>39506</c:v>
                </c:pt>
                <c:pt idx="291">
                  <c:v>39507</c:v>
                </c:pt>
                <c:pt idx="292">
                  <c:v>39510</c:v>
                </c:pt>
                <c:pt idx="293">
                  <c:v>39511</c:v>
                </c:pt>
                <c:pt idx="294">
                  <c:v>39512</c:v>
                </c:pt>
                <c:pt idx="295">
                  <c:v>39513</c:v>
                </c:pt>
                <c:pt idx="296">
                  <c:v>39514</c:v>
                </c:pt>
                <c:pt idx="297">
                  <c:v>39517</c:v>
                </c:pt>
                <c:pt idx="298">
                  <c:v>39518</c:v>
                </c:pt>
                <c:pt idx="299">
                  <c:v>39519</c:v>
                </c:pt>
                <c:pt idx="300">
                  <c:v>39520</c:v>
                </c:pt>
                <c:pt idx="301">
                  <c:v>39521</c:v>
                </c:pt>
                <c:pt idx="302">
                  <c:v>39524</c:v>
                </c:pt>
                <c:pt idx="303">
                  <c:v>39525</c:v>
                </c:pt>
                <c:pt idx="304">
                  <c:v>39526</c:v>
                </c:pt>
                <c:pt idx="305">
                  <c:v>39527</c:v>
                </c:pt>
                <c:pt idx="306">
                  <c:v>39531</c:v>
                </c:pt>
                <c:pt idx="307">
                  <c:v>39532</c:v>
                </c:pt>
                <c:pt idx="308">
                  <c:v>39533</c:v>
                </c:pt>
                <c:pt idx="309">
                  <c:v>39534</c:v>
                </c:pt>
                <c:pt idx="310">
                  <c:v>39535</c:v>
                </c:pt>
                <c:pt idx="311">
                  <c:v>39538</c:v>
                </c:pt>
                <c:pt idx="312">
                  <c:v>39539</c:v>
                </c:pt>
              </c:numCache>
            </c:numRef>
          </c:cat>
          <c:val>
            <c:numRef>
              <c:f>'[4]14'!$H$432:$H$744</c:f>
              <c:numCache>
                <c:ptCount val="313"/>
                <c:pt idx="0">
                  <c:v>5.5</c:v>
                </c:pt>
                <c:pt idx="1">
                  <c:v>5.5</c:v>
                </c:pt>
                <c:pt idx="2">
                  <c:v>5.5</c:v>
                </c:pt>
                <c:pt idx="3">
                  <c:v>5.5</c:v>
                </c:pt>
                <c:pt idx="4">
                  <c:v>5.49</c:v>
                </c:pt>
                <c:pt idx="5">
                  <c:v>5.33</c:v>
                </c:pt>
                <c:pt idx="6">
                  <c:v>4.79</c:v>
                </c:pt>
                <c:pt idx="7">
                  <c:v>5</c:v>
                </c:pt>
                <c:pt idx="8">
                  <c:v>5</c:v>
                </c:pt>
                <c:pt idx="9">
                  <c:v>5</c:v>
                </c:pt>
                <c:pt idx="10">
                  <c:v>5</c:v>
                </c:pt>
                <c:pt idx="11">
                  <c:v>5</c:v>
                </c:pt>
                <c:pt idx="12">
                  <c:v>5</c:v>
                </c:pt>
                <c:pt idx="13">
                  <c:v>5</c:v>
                </c:pt>
                <c:pt idx="14">
                  <c:v>5</c:v>
                </c:pt>
                <c:pt idx="15">
                  <c:v>4.96</c:v>
                </c:pt>
                <c:pt idx="16">
                  <c:v>4.83</c:v>
                </c:pt>
                <c:pt idx="17">
                  <c:v>4.96</c:v>
                </c:pt>
                <c:pt idx="18">
                  <c:v>4.86</c:v>
                </c:pt>
                <c:pt idx="19">
                  <c:v>4.88</c:v>
                </c:pt>
                <c:pt idx="20">
                  <c:v>4.84</c:v>
                </c:pt>
                <c:pt idx="21">
                  <c:v>4.44</c:v>
                </c:pt>
                <c:pt idx="22">
                  <c:v>4.32</c:v>
                </c:pt>
                <c:pt idx="23">
                  <c:v>4.5</c:v>
                </c:pt>
                <c:pt idx="24">
                  <c:v>4.38</c:v>
                </c:pt>
                <c:pt idx="25">
                  <c:v>4.21</c:v>
                </c:pt>
                <c:pt idx="26">
                  <c:v>4.13</c:v>
                </c:pt>
                <c:pt idx="27">
                  <c:v>4.16</c:v>
                </c:pt>
                <c:pt idx="28">
                  <c:v>4.25</c:v>
                </c:pt>
                <c:pt idx="29">
                  <c:v>4.13</c:v>
                </c:pt>
                <c:pt idx="30">
                  <c:v>4.12</c:v>
                </c:pt>
                <c:pt idx="31">
                  <c:v>4.02</c:v>
                </c:pt>
                <c:pt idx="32">
                  <c:v>3.84</c:v>
                </c:pt>
                <c:pt idx="33">
                  <c:v>4</c:v>
                </c:pt>
                <c:pt idx="34">
                  <c:v>4</c:v>
                </c:pt>
                <c:pt idx="35">
                  <c:v>3.96</c:v>
                </c:pt>
                <c:pt idx="36">
                  <c:v>4.08</c:v>
                </c:pt>
                <c:pt idx="37">
                  <c:v>4</c:v>
                </c:pt>
                <c:pt idx="38">
                  <c:v>5.57</c:v>
                </c:pt>
                <c:pt idx="39">
                  <c:v>6.93</c:v>
                </c:pt>
                <c:pt idx="40">
                  <c:v>6.25</c:v>
                </c:pt>
                <c:pt idx="41">
                  <c:v>5.54</c:v>
                </c:pt>
                <c:pt idx="42">
                  <c:v>5.93</c:v>
                </c:pt>
                <c:pt idx="43">
                  <c:v>5.75</c:v>
                </c:pt>
                <c:pt idx="44">
                  <c:v>5.11</c:v>
                </c:pt>
                <c:pt idx="45">
                  <c:v>5</c:v>
                </c:pt>
                <c:pt idx="46">
                  <c:v>5</c:v>
                </c:pt>
                <c:pt idx="47">
                  <c:v>5</c:v>
                </c:pt>
                <c:pt idx="48">
                  <c:v>5.05</c:v>
                </c:pt>
                <c:pt idx="49">
                  <c:v>5.75</c:v>
                </c:pt>
                <c:pt idx="50">
                  <c:v>5.07</c:v>
                </c:pt>
                <c:pt idx="51">
                  <c:v>5.5</c:v>
                </c:pt>
                <c:pt idx="52">
                  <c:v>5.29</c:v>
                </c:pt>
                <c:pt idx="53">
                  <c:v>5.26</c:v>
                </c:pt>
                <c:pt idx="54">
                  <c:v>5.18</c:v>
                </c:pt>
                <c:pt idx="55">
                  <c:v>5.33</c:v>
                </c:pt>
                <c:pt idx="56">
                  <c:v>5.75</c:v>
                </c:pt>
                <c:pt idx="57">
                  <c:v>5.83</c:v>
                </c:pt>
                <c:pt idx="58">
                  <c:v>5.96</c:v>
                </c:pt>
                <c:pt idx="59">
                  <c:v>6.64</c:v>
                </c:pt>
                <c:pt idx="60">
                  <c:v>6.71</c:v>
                </c:pt>
                <c:pt idx="61">
                  <c:v>6.75</c:v>
                </c:pt>
                <c:pt idx="62">
                  <c:v>6.79</c:v>
                </c:pt>
                <c:pt idx="63">
                  <c:v>6.38</c:v>
                </c:pt>
                <c:pt idx="64">
                  <c:v>6</c:v>
                </c:pt>
                <c:pt idx="65">
                  <c:v>6</c:v>
                </c:pt>
                <c:pt idx="66">
                  <c:v>6</c:v>
                </c:pt>
                <c:pt idx="67">
                  <c:v>6</c:v>
                </c:pt>
                <c:pt idx="68">
                  <c:v>6</c:v>
                </c:pt>
                <c:pt idx="69">
                  <c:v>6.29</c:v>
                </c:pt>
                <c:pt idx="70">
                  <c:v>6.38</c:v>
                </c:pt>
                <c:pt idx="71">
                  <c:v>6.46</c:v>
                </c:pt>
                <c:pt idx="72">
                  <c:v>6.43</c:v>
                </c:pt>
                <c:pt idx="73">
                  <c:v>6</c:v>
                </c:pt>
                <c:pt idx="74">
                  <c:v>6.43</c:v>
                </c:pt>
                <c:pt idx="75">
                  <c:v>6.38</c:v>
                </c:pt>
                <c:pt idx="76">
                  <c:v>6.2</c:v>
                </c:pt>
                <c:pt idx="77">
                  <c:v>6.14</c:v>
                </c:pt>
                <c:pt idx="78">
                  <c:v>6.13</c:v>
                </c:pt>
                <c:pt idx="79">
                  <c:v>6.29</c:v>
                </c:pt>
                <c:pt idx="80">
                  <c:v>6.43</c:v>
                </c:pt>
                <c:pt idx="81">
                  <c:v>6.46</c:v>
                </c:pt>
                <c:pt idx="82">
                  <c:v>6.43</c:v>
                </c:pt>
                <c:pt idx="83">
                  <c:v>6.42</c:v>
                </c:pt>
                <c:pt idx="84">
                  <c:v>6.5</c:v>
                </c:pt>
                <c:pt idx="85">
                  <c:v>6.79</c:v>
                </c:pt>
                <c:pt idx="86">
                  <c:v>6.63</c:v>
                </c:pt>
                <c:pt idx="87">
                  <c:v>6.39</c:v>
                </c:pt>
                <c:pt idx="88">
                  <c:v>6.54</c:v>
                </c:pt>
                <c:pt idx="89">
                  <c:v>6.54</c:v>
                </c:pt>
                <c:pt idx="90">
                  <c:v>6.5</c:v>
                </c:pt>
                <c:pt idx="91">
                  <c:v>6.54</c:v>
                </c:pt>
                <c:pt idx="92">
                  <c:v>6.5</c:v>
                </c:pt>
                <c:pt idx="93">
                  <c:v>6.5</c:v>
                </c:pt>
                <c:pt idx="94">
                  <c:v>6.54</c:v>
                </c:pt>
                <c:pt idx="95">
                  <c:v>6.82</c:v>
                </c:pt>
                <c:pt idx="96">
                  <c:v>6.83</c:v>
                </c:pt>
                <c:pt idx="97">
                  <c:v>6.75</c:v>
                </c:pt>
                <c:pt idx="98">
                  <c:v>6.75</c:v>
                </c:pt>
                <c:pt idx="99">
                  <c:v>6.77</c:v>
                </c:pt>
                <c:pt idx="100">
                  <c:v>6.63</c:v>
                </c:pt>
                <c:pt idx="101">
                  <c:v>6.55</c:v>
                </c:pt>
                <c:pt idx="102">
                  <c:v>6.5</c:v>
                </c:pt>
                <c:pt idx="103">
                  <c:v>6.5</c:v>
                </c:pt>
                <c:pt idx="104">
                  <c:v>6.5</c:v>
                </c:pt>
                <c:pt idx="105">
                  <c:v>6.28</c:v>
                </c:pt>
                <c:pt idx="106">
                  <c:v>6.08</c:v>
                </c:pt>
                <c:pt idx="107">
                  <c:v>5.96</c:v>
                </c:pt>
                <c:pt idx="108">
                  <c:v>5.79</c:v>
                </c:pt>
                <c:pt idx="109">
                  <c:v>5.68</c:v>
                </c:pt>
                <c:pt idx="110">
                  <c:v>5.86</c:v>
                </c:pt>
                <c:pt idx="111">
                  <c:v>5.94</c:v>
                </c:pt>
                <c:pt idx="112">
                  <c:v>6</c:v>
                </c:pt>
                <c:pt idx="113">
                  <c:v>6</c:v>
                </c:pt>
                <c:pt idx="114">
                  <c:v>6</c:v>
                </c:pt>
                <c:pt idx="115">
                  <c:v>6</c:v>
                </c:pt>
                <c:pt idx="116">
                  <c:v>6</c:v>
                </c:pt>
                <c:pt idx="117">
                  <c:v>6</c:v>
                </c:pt>
                <c:pt idx="118">
                  <c:v>6</c:v>
                </c:pt>
                <c:pt idx="119">
                  <c:v>6.12</c:v>
                </c:pt>
                <c:pt idx="120">
                  <c:v>6.3</c:v>
                </c:pt>
                <c:pt idx="121">
                  <c:v>6.43</c:v>
                </c:pt>
                <c:pt idx="122">
                  <c:v>6.5</c:v>
                </c:pt>
                <c:pt idx="123">
                  <c:v>6.45</c:v>
                </c:pt>
                <c:pt idx="124">
                  <c:v>6.43</c:v>
                </c:pt>
                <c:pt idx="125">
                  <c:v>6.42</c:v>
                </c:pt>
                <c:pt idx="126">
                  <c:v>6.54</c:v>
                </c:pt>
                <c:pt idx="127">
                  <c:v>6.5</c:v>
                </c:pt>
                <c:pt idx="128">
                  <c:v>6.5</c:v>
                </c:pt>
                <c:pt idx="129">
                  <c:v>6.54</c:v>
                </c:pt>
                <c:pt idx="130">
                  <c:v>6.5</c:v>
                </c:pt>
                <c:pt idx="131">
                  <c:v>6.17</c:v>
                </c:pt>
                <c:pt idx="132">
                  <c:v>6.91</c:v>
                </c:pt>
                <c:pt idx="133">
                  <c:v>6.71</c:v>
                </c:pt>
                <c:pt idx="134">
                  <c:v>6.79</c:v>
                </c:pt>
                <c:pt idx="135">
                  <c:v>8.75</c:v>
                </c:pt>
                <c:pt idx="136">
                  <c:v>8.75</c:v>
                </c:pt>
                <c:pt idx="137">
                  <c:v>12.79</c:v>
                </c:pt>
                <c:pt idx="138">
                  <c:v>12.08</c:v>
                </c:pt>
                <c:pt idx="139">
                  <c:v>13.5</c:v>
                </c:pt>
                <c:pt idx="140">
                  <c:v>16.67</c:v>
                </c:pt>
                <c:pt idx="141">
                  <c:v>20.43</c:v>
                </c:pt>
                <c:pt idx="142">
                  <c:v>23.5</c:v>
                </c:pt>
                <c:pt idx="143">
                  <c:v>34.42</c:v>
                </c:pt>
                <c:pt idx="144">
                  <c:v>40</c:v>
                </c:pt>
                <c:pt idx="145">
                  <c:v>32</c:v>
                </c:pt>
                <c:pt idx="146">
                  <c:v>28.06</c:v>
                </c:pt>
                <c:pt idx="147">
                  <c:v>32.06</c:v>
                </c:pt>
                <c:pt idx="148">
                  <c:v>35.81</c:v>
                </c:pt>
                <c:pt idx="149">
                  <c:v>40.21</c:v>
                </c:pt>
                <c:pt idx="150">
                  <c:v>45.43</c:v>
                </c:pt>
                <c:pt idx="151">
                  <c:v>45.08</c:v>
                </c:pt>
                <c:pt idx="152">
                  <c:v>37.83</c:v>
                </c:pt>
                <c:pt idx="153">
                  <c:v>43.08</c:v>
                </c:pt>
                <c:pt idx="154">
                  <c:v>43.92</c:v>
                </c:pt>
                <c:pt idx="155">
                  <c:v>42.07</c:v>
                </c:pt>
                <c:pt idx="156">
                  <c:v>42.17</c:v>
                </c:pt>
                <c:pt idx="157">
                  <c:v>45.64</c:v>
                </c:pt>
                <c:pt idx="158">
                  <c:v>45.07</c:v>
                </c:pt>
                <c:pt idx="159">
                  <c:v>36.79</c:v>
                </c:pt>
                <c:pt idx="160">
                  <c:v>31.92</c:v>
                </c:pt>
                <c:pt idx="161">
                  <c:v>28.25</c:v>
                </c:pt>
                <c:pt idx="162">
                  <c:v>27.17</c:v>
                </c:pt>
                <c:pt idx="163">
                  <c:v>20.57</c:v>
                </c:pt>
                <c:pt idx="164">
                  <c:v>19.93</c:v>
                </c:pt>
                <c:pt idx="165">
                  <c:v>22</c:v>
                </c:pt>
                <c:pt idx="166">
                  <c:v>26.64</c:v>
                </c:pt>
                <c:pt idx="167">
                  <c:v>28.42</c:v>
                </c:pt>
                <c:pt idx="168">
                  <c:v>30</c:v>
                </c:pt>
                <c:pt idx="169">
                  <c:v>21.83</c:v>
                </c:pt>
                <c:pt idx="170">
                  <c:v>19.93</c:v>
                </c:pt>
                <c:pt idx="171">
                  <c:v>21.58</c:v>
                </c:pt>
                <c:pt idx="172">
                  <c:v>19.64</c:v>
                </c:pt>
                <c:pt idx="173">
                  <c:v>21.36</c:v>
                </c:pt>
                <c:pt idx="174">
                  <c:v>21.75</c:v>
                </c:pt>
                <c:pt idx="175">
                  <c:v>19.79</c:v>
                </c:pt>
                <c:pt idx="176">
                  <c:v>20</c:v>
                </c:pt>
                <c:pt idx="177">
                  <c:v>19</c:v>
                </c:pt>
                <c:pt idx="178">
                  <c:v>20.14</c:v>
                </c:pt>
                <c:pt idx="179">
                  <c:v>18.36</c:v>
                </c:pt>
                <c:pt idx="180">
                  <c:v>16.94</c:v>
                </c:pt>
                <c:pt idx="181">
                  <c:v>15.31</c:v>
                </c:pt>
                <c:pt idx="182">
                  <c:v>14.88</c:v>
                </c:pt>
                <c:pt idx="183">
                  <c:v>16.75</c:v>
                </c:pt>
                <c:pt idx="184">
                  <c:v>16.25</c:v>
                </c:pt>
                <c:pt idx="185">
                  <c:v>16.5</c:v>
                </c:pt>
                <c:pt idx="186">
                  <c:v>16.92</c:v>
                </c:pt>
                <c:pt idx="187">
                  <c:v>16.36</c:v>
                </c:pt>
                <c:pt idx="188">
                  <c:v>16.68</c:v>
                </c:pt>
                <c:pt idx="189">
                  <c:v>16.25</c:v>
                </c:pt>
                <c:pt idx="190">
                  <c:v>16.18</c:v>
                </c:pt>
                <c:pt idx="191">
                  <c:v>15.96</c:v>
                </c:pt>
                <c:pt idx="192">
                  <c:v>16.41</c:v>
                </c:pt>
                <c:pt idx="193">
                  <c:v>16.79</c:v>
                </c:pt>
                <c:pt idx="194">
                  <c:v>16.88</c:v>
                </c:pt>
                <c:pt idx="195">
                  <c:v>16.47</c:v>
                </c:pt>
                <c:pt idx="196">
                  <c:v>17.25</c:v>
                </c:pt>
                <c:pt idx="197">
                  <c:v>17.59</c:v>
                </c:pt>
                <c:pt idx="198">
                  <c:v>18.57</c:v>
                </c:pt>
                <c:pt idx="199">
                  <c:v>18.81</c:v>
                </c:pt>
                <c:pt idx="200">
                  <c:v>23.63</c:v>
                </c:pt>
                <c:pt idx="201">
                  <c:v>25.54</c:v>
                </c:pt>
                <c:pt idx="202">
                  <c:v>28.19</c:v>
                </c:pt>
                <c:pt idx="203">
                  <c:v>26.69</c:v>
                </c:pt>
                <c:pt idx="204">
                  <c:v>30.13</c:v>
                </c:pt>
                <c:pt idx="205">
                  <c:v>30.06</c:v>
                </c:pt>
                <c:pt idx="206">
                  <c:v>35.4</c:v>
                </c:pt>
                <c:pt idx="207">
                  <c:v>35.31</c:v>
                </c:pt>
                <c:pt idx="208">
                  <c:v>37.31</c:v>
                </c:pt>
                <c:pt idx="209">
                  <c:v>34.72</c:v>
                </c:pt>
                <c:pt idx="210">
                  <c:v>31.21</c:v>
                </c:pt>
                <c:pt idx="211">
                  <c:v>33.44</c:v>
                </c:pt>
                <c:pt idx="212">
                  <c:v>38.21</c:v>
                </c:pt>
                <c:pt idx="213">
                  <c:v>44.13</c:v>
                </c:pt>
                <c:pt idx="214">
                  <c:v>41.25</c:v>
                </c:pt>
                <c:pt idx="215">
                  <c:v>49.64</c:v>
                </c:pt>
                <c:pt idx="216">
                  <c:v>68.17</c:v>
                </c:pt>
                <c:pt idx="217">
                  <c:v>73.33</c:v>
                </c:pt>
                <c:pt idx="218">
                  <c:v>65.75</c:v>
                </c:pt>
                <c:pt idx="219">
                  <c:v>61.75</c:v>
                </c:pt>
                <c:pt idx="220">
                  <c:v>71.43</c:v>
                </c:pt>
                <c:pt idx="221">
                  <c:v>73.88</c:v>
                </c:pt>
                <c:pt idx="222">
                  <c:v>80.88</c:v>
                </c:pt>
                <c:pt idx="223">
                  <c:v>88.25</c:v>
                </c:pt>
                <c:pt idx="224">
                  <c:v>96.5</c:v>
                </c:pt>
                <c:pt idx="225">
                  <c:v>95.64</c:v>
                </c:pt>
                <c:pt idx="226">
                  <c:v>93.13</c:v>
                </c:pt>
                <c:pt idx="227">
                  <c:v>86</c:v>
                </c:pt>
                <c:pt idx="228">
                  <c:v>75.86</c:v>
                </c:pt>
                <c:pt idx="229">
                  <c:v>77</c:v>
                </c:pt>
                <c:pt idx="230">
                  <c:v>69.14</c:v>
                </c:pt>
                <c:pt idx="231">
                  <c:v>72.29</c:v>
                </c:pt>
                <c:pt idx="232">
                  <c:v>74.29</c:v>
                </c:pt>
                <c:pt idx="233">
                  <c:v>70.93</c:v>
                </c:pt>
                <c:pt idx="234">
                  <c:v>67.25</c:v>
                </c:pt>
                <c:pt idx="235">
                  <c:v>62.25</c:v>
                </c:pt>
                <c:pt idx="236">
                  <c:v>53.88</c:v>
                </c:pt>
                <c:pt idx="237">
                  <c:v>52.58</c:v>
                </c:pt>
                <c:pt idx="238">
                  <c:v>53</c:v>
                </c:pt>
                <c:pt idx="239">
                  <c:v>47.25</c:v>
                </c:pt>
                <c:pt idx="240">
                  <c:v>42.81</c:v>
                </c:pt>
                <c:pt idx="241">
                  <c:v>49.19</c:v>
                </c:pt>
                <c:pt idx="242">
                  <c:v>49.93</c:v>
                </c:pt>
                <c:pt idx="243">
                  <c:v>53.75</c:v>
                </c:pt>
                <c:pt idx="244">
                  <c:v>54.71</c:v>
                </c:pt>
                <c:pt idx="245">
                  <c:v>53.84</c:v>
                </c:pt>
                <c:pt idx="246">
                  <c:v>52</c:v>
                </c:pt>
                <c:pt idx="247">
                  <c:v>52.84</c:v>
                </c:pt>
                <c:pt idx="248">
                  <c:v>52.11</c:v>
                </c:pt>
                <c:pt idx="249">
                  <c:v>51.87</c:v>
                </c:pt>
                <c:pt idx="250">
                  <c:v>51.44</c:v>
                </c:pt>
                <c:pt idx="251">
                  <c:v>53.5</c:v>
                </c:pt>
                <c:pt idx="252">
                  <c:v>54.75</c:v>
                </c:pt>
                <c:pt idx="253">
                  <c:v>59.14</c:v>
                </c:pt>
                <c:pt idx="254">
                  <c:v>59.45</c:v>
                </c:pt>
                <c:pt idx="255">
                  <c:v>65.88</c:v>
                </c:pt>
                <c:pt idx="256">
                  <c:v>76.75</c:v>
                </c:pt>
                <c:pt idx="257">
                  <c:v>69.25</c:v>
                </c:pt>
                <c:pt idx="258">
                  <c:v>71.25</c:v>
                </c:pt>
                <c:pt idx="259">
                  <c:v>70.21</c:v>
                </c:pt>
                <c:pt idx="260">
                  <c:v>74.63</c:v>
                </c:pt>
                <c:pt idx="261">
                  <c:v>81.67</c:v>
                </c:pt>
                <c:pt idx="262">
                  <c:v>97.86</c:v>
                </c:pt>
                <c:pt idx="263">
                  <c:v>99.25</c:v>
                </c:pt>
                <c:pt idx="264">
                  <c:v>110.75</c:v>
                </c:pt>
                <c:pt idx="265">
                  <c:v>115.63</c:v>
                </c:pt>
                <c:pt idx="266">
                  <c:v>105.31</c:v>
                </c:pt>
                <c:pt idx="267">
                  <c:v>109.83</c:v>
                </c:pt>
                <c:pt idx="268">
                  <c:v>107.88</c:v>
                </c:pt>
                <c:pt idx="269">
                  <c:v>96</c:v>
                </c:pt>
                <c:pt idx="270">
                  <c:v>98.43</c:v>
                </c:pt>
                <c:pt idx="271">
                  <c:v>105.5</c:v>
                </c:pt>
                <c:pt idx="272">
                  <c:v>112.75</c:v>
                </c:pt>
                <c:pt idx="273">
                  <c:v>118.57</c:v>
                </c:pt>
                <c:pt idx="274">
                  <c:v>137.43</c:v>
                </c:pt>
                <c:pt idx="275">
                  <c:v>160.71</c:v>
                </c:pt>
                <c:pt idx="276">
                  <c:v>187.44</c:v>
                </c:pt>
                <c:pt idx="277">
                  <c:v>198.21</c:v>
                </c:pt>
                <c:pt idx="278">
                  <c:v>203.83</c:v>
                </c:pt>
                <c:pt idx="279">
                  <c:v>186</c:v>
                </c:pt>
                <c:pt idx="280">
                  <c:v>180.63</c:v>
                </c:pt>
                <c:pt idx="281">
                  <c:v>175.63</c:v>
                </c:pt>
                <c:pt idx="282">
                  <c:v>182.5</c:v>
                </c:pt>
                <c:pt idx="283">
                  <c:v>168.64</c:v>
                </c:pt>
                <c:pt idx="284">
                  <c:v>165.08</c:v>
                </c:pt>
                <c:pt idx="285">
                  <c:v>161.63</c:v>
                </c:pt>
                <c:pt idx="286">
                  <c:v>158.71</c:v>
                </c:pt>
                <c:pt idx="287">
                  <c:v>153.63</c:v>
                </c:pt>
                <c:pt idx="288">
                  <c:v>145.31</c:v>
                </c:pt>
                <c:pt idx="289">
                  <c:v>167.94</c:v>
                </c:pt>
                <c:pt idx="290">
                  <c:v>195.5</c:v>
                </c:pt>
                <c:pt idx="291">
                  <c:v>182.21</c:v>
                </c:pt>
                <c:pt idx="292">
                  <c:v>185.38</c:v>
                </c:pt>
                <c:pt idx="293">
                  <c:v>209.19</c:v>
                </c:pt>
                <c:pt idx="294">
                  <c:v>201.81</c:v>
                </c:pt>
                <c:pt idx="295">
                  <c:v>246.29</c:v>
                </c:pt>
                <c:pt idx="296">
                  <c:v>240.42</c:v>
                </c:pt>
                <c:pt idx="297">
                  <c:v>251.31</c:v>
                </c:pt>
                <c:pt idx="298">
                  <c:v>236.19</c:v>
                </c:pt>
                <c:pt idx="299">
                  <c:v>226.25</c:v>
                </c:pt>
                <c:pt idx="300">
                  <c:v>229</c:v>
                </c:pt>
                <c:pt idx="301">
                  <c:v>230</c:v>
                </c:pt>
                <c:pt idx="302">
                  <c:v>239.29</c:v>
                </c:pt>
                <c:pt idx="303">
                  <c:v>197.44</c:v>
                </c:pt>
                <c:pt idx="304">
                  <c:v>187.25</c:v>
                </c:pt>
                <c:pt idx="305">
                  <c:v>171.33</c:v>
                </c:pt>
                <c:pt idx="306">
                  <c:v>115.69</c:v>
                </c:pt>
                <c:pt idx="307">
                  <c:v>114.88</c:v>
                </c:pt>
                <c:pt idx="308">
                  <c:v>127.14</c:v>
                </c:pt>
                <c:pt idx="309">
                  <c:v>127.14</c:v>
                </c:pt>
                <c:pt idx="310">
                  <c:v>125.79</c:v>
                </c:pt>
                <c:pt idx="311">
                  <c:v>122.36</c:v>
                </c:pt>
                <c:pt idx="312">
                  <c:v>130.5</c:v>
                </c:pt>
              </c:numCache>
            </c:numRef>
          </c:val>
          <c:smooth val="0"/>
        </c:ser>
        <c:ser>
          <c:idx val="3"/>
          <c:order val="3"/>
          <c:tx>
            <c:strRef>
              <c:f>'[4]14'!$I$7:$I$431</c:f>
              <c:strCache>
                <c:ptCount val="1"/>
                <c:pt idx="0">
                  <c:v>Markit CMBX BBB</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'[4]14'!$E$432:$E$744</c:f>
              <c:numCache>
                <c:ptCount val="313"/>
                <c:pt idx="0">
                  <c:v>39084</c:v>
                </c:pt>
                <c:pt idx="1">
                  <c:v>39085</c:v>
                </c:pt>
                <c:pt idx="2">
                  <c:v>39086</c:v>
                </c:pt>
                <c:pt idx="3">
                  <c:v>39087</c:v>
                </c:pt>
                <c:pt idx="4">
                  <c:v>39090</c:v>
                </c:pt>
                <c:pt idx="5">
                  <c:v>39091</c:v>
                </c:pt>
                <c:pt idx="6">
                  <c:v>39092</c:v>
                </c:pt>
                <c:pt idx="7">
                  <c:v>39093</c:v>
                </c:pt>
                <c:pt idx="8">
                  <c:v>39094</c:v>
                </c:pt>
                <c:pt idx="9">
                  <c:v>39098</c:v>
                </c:pt>
                <c:pt idx="10">
                  <c:v>39099</c:v>
                </c:pt>
                <c:pt idx="11">
                  <c:v>39100</c:v>
                </c:pt>
                <c:pt idx="12">
                  <c:v>39101</c:v>
                </c:pt>
                <c:pt idx="13">
                  <c:v>39104</c:v>
                </c:pt>
                <c:pt idx="14">
                  <c:v>39105</c:v>
                </c:pt>
                <c:pt idx="15">
                  <c:v>39106</c:v>
                </c:pt>
                <c:pt idx="16">
                  <c:v>39107</c:v>
                </c:pt>
                <c:pt idx="17">
                  <c:v>39108</c:v>
                </c:pt>
                <c:pt idx="18">
                  <c:v>39111</c:v>
                </c:pt>
                <c:pt idx="19">
                  <c:v>39112</c:v>
                </c:pt>
                <c:pt idx="20">
                  <c:v>39113</c:v>
                </c:pt>
                <c:pt idx="21">
                  <c:v>39114</c:v>
                </c:pt>
                <c:pt idx="22">
                  <c:v>39115</c:v>
                </c:pt>
                <c:pt idx="23">
                  <c:v>39118</c:v>
                </c:pt>
                <c:pt idx="24">
                  <c:v>39119</c:v>
                </c:pt>
                <c:pt idx="25">
                  <c:v>39120</c:v>
                </c:pt>
                <c:pt idx="26">
                  <c:v>39121</c:v>
                </c:pt>
                <c:pt idx="27">
                  <c:v>39122</c:v>
                </c:pt>
                <c:pt idx="28">
                  <c:v>39125</c:v>
                </c:pt>
                <c:pt idx="29">
                  <c:v>39126</c:v>
                </c:pt>
                <c:pt idx="30">
                  <c:v>39127</c:v>
                </c:pt>
                <c:pt idx="31">
                  <c:v>39128</c:v>
                </c:pt>
                <c:pt idx="32">
                  <c:v>39129</c:v>
                </c:pt>
                <c:pt idx="33">
                  <c:v>39133</c:v>
                </c:pt>
                <c:pt idx="34">
                  <c:v>39134</c:v>
                </c:pt>
                <c:pt idx="35">
                  <c:v>39135</c:v>
                </c:pt>
                <c:pt idx="36">
                  <c:v>39136</c:v>
                </c:pt>
                <c:pt idx="37">
                  <c:v>39139</c:v>
                </c:pt>
                <c:pt idx="38">
                  <c:v>39140</c:v>
                </c:pt>
                <c:pt idx="39">
                  <c:v>39141</c:v>
                </c:pt>
                <c:pt idx="40">
                  <c:v>39142</c:v>
                </c:pt>
                <c:pt idx="41">
                  <c:v>39143</c:v>
                </c:pt>
                <c:pt idx="42">
                  <c:v>39146</c:v>
                </c:pt>
                <c:pt idx="43">
                  <c:v>39147</c:v>
                </c:pt>
                <c:pt idx="44">
                  <c:v>39148</c:v>
                </c:pt>
                <c:pt idx="45">
                  <c:v>39149</c:v>
                </c:pt>
                <c:pt idx="46">
                  <c:v>39150</c:v>
                </c:pt>
                <c:pt idx="47">
                  <c:v>39153</c:v>
                </c:pt>
                <c:pt idx="48">
                  <c:v>39154</c:v>
                </c:pt>
                <c:pt idx="49">
                  <c:v>39155</c:v>
                </c:pt>
                <c:pt idx="50">
                  <c:v>39156</c:v>
                </c:pt>
                <c:pt idx="51">
                  <c:v>39157</c:v>
                </c:pt>
                <c:pt idx="52">
                  <c:v>39160</c:v>
                </c:pt>
                <c:pt idx="53">
                  <c:v>39161</c:v>
                </c:pt>
                <c:pt idx="54">
                  <c:v>39162</c:v>
                </c:pt>
                <c:pt idx="55">
                  <c:v>39163</c:v>
                </c:pt>
                <c:pt idx="56">
                  <c:v>39164</c:v>
                </c:pt>
                <c:pt idx="57">
                  <c:v>39167</c:v>
                </c:pt>
                <c:pt idx="58">
                  <c:v>39168</c:v>
                </c:pt>
                <c:pt idx="59">
                  <c:v>39169</c:v>
                </c:pt>
                <c:pt idx="60">
                  <c:v>39170</c:v>
                </c:pt>
                <c:pt idx="61">
                  <c:v>39171</c:v>
                </c:pt>
                <c:pt idx="62">
                  <c:v>39174</c:v>
                </c:pt>
                <c:pt idx="63">
                  <c:v>39175</c:v>
                </c:pt>
                <c:pt idx="64">
                  <c:v>39176</c:v>
                </c:pt>
                <c:pt idx="65">
                  <c:v>39177</c:v>
                </c:pt>
                <c:pt idx="66">
                  <c:v>39178</c:v>
                </c:pt>
                <c:pt idx="67">
                  <c:v>39181</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39231</c:v>
                </c:pt>
                <c:pt idx="103">
                  <c:v>39232</c:v>
                </c:pt>
                <c:pt idx="104">
                  <c:v>39233</c:v>
                </c:pt>
                <c:pt idx="105">
                  <c:v>39234</c:v>
                </c:pt>
                <c:pt idx="106">
                  <c:v>39237</c:v>
                </c:pt>
                <c:pt idx="107">
                  <c:v>39238</c:v>
                </c:pt>
                <c:pt idx="108">
                  <c:v>39239</c:v>
                </c:pt>
                <c:pt idx="109">
                  <c:v>39240</c:v>
                </c:pt>
                <c:pt idx="110">
                  <c:v>39241</c:v>
                </c:pt>
                <c:pt idx="111">
                  <c:v>39244</c:v>
                </c:pt>
                <c:pt idx="112">
                  <c:v>39245</c:v>
                </c:pt>
                <c:pt idx="113">
                  <c:v>39246</c:v>
                </c:pt>
                <c:pt idx="114">
                  <c:v>39247</c:v>
                </c:pt>
                <c:pt idx="115">
                  <c:v>39248</c:v>
                </c:pt>
                <c:pt idx="116">
                  <c:v>39251</c:v>
                </c:pt>
                <c:pt idx="117">
                  <c:v>39252</c:v>
                </c:pt>
                <c:pt idx="118">
                  <c:v>39253</c:v>
                </c:pt>
                <c:pt idx="119">
                  <c:v>39254</c:v>
                </c:pt>
                <c:pt idx="120">
                  <c:v>39255</c:v>
                </c:pt>
                <c:pt idx="121">
                  <c:v>39258</c:v>
                </c:pt>
                <c:pt idx="122">
                  <c:v>39259</c:v>
                </c:pt>
                <c:pt idx="123">
                  <c:v>39260</c:v>
                </c:pt>
                <c:pt idx="124">
                  <c:v>39261</c:v>
                </c:pt>
                <c:pt idx="125">
                  <c:v>39262</c:v>
                </c:pt>
                <c:pt idx="126">
                  <c:v>39265</c:v>
                </c:pt>
                <c:pt idx="127">
                  <c:v>39266</c:v>
                </c:pt>
                <c:pt idx="128">
                  <c:v>39268</c:v>
                </c:pt>
                <c:pt idx="129">
                  <c:v>39269</c:v>
                </c:pt>
                <c:pt idx="130">
                  <c:v>39272</c:v>
                </c:pt>
                <c:pt idx="131">
                  <c:v>39273</c:v>
                </c:pt>
                <c:pt idx="132">
                  <c:v>39274</c:v>
                </c:pt>
                <c:pt idx="133">
                  <c:v>39275</c:v>
                </c:pt>
                <c:pt idx="134">
                  <c:v>39276</c:v>
                </c:pt>
                <c:pt idx="135">
                  <c:v>39279</c:v>
                </c:pt>
                <c:pt idx="136">
                  <c:v>39280</c:v>
                </c:pt>
                <c:pt idx="137">
                  <c:v>39281</c:v>
                </c:pt>
                <c:pt idx="138">
                  <c:v>39282</c:v>
                </c:pt>
                <c:pt idx="139">
                  <c:v>39283</c:v>
                </c:pt>
                <c:pt idx="140">
                  <c:v>39286</c:v>
                </c:pt>
                <c:pt idx="141">
                  <c:v>39287</c:v>
                </c:pt>
                <c:pt idx="142">
                  <c:v>39288</c:v>
                </c:pt>
                <c:pt idx="143">
                  <c:v>39289</c:v>
                </c:pt>
                <c:pt idx="144">
                  <c:v>39290</c:v>
                </c:pt>
                <c:pt idx="145">
                  <c:v>39293</c:v>
                </c:pt>
                <c:pt idx="146">
                  <c:v>39294</c:v>
                </c:pt>
                <c:pt idx="147">
                  <c:v>39295</c:v>
                </c:pt>
                <c:pt idx="148">
                  <c:v>39296</c:v>
                </c:pt>
                <c:pt idx="149">
                  <c:v>39297</c:v>
                </c:pt>
                <c:pt idx="150">
                  <c:v>39300</c:v>
                </c:pt>
                <c:pt idx="151">
                  <c:v>39301</c:v>
                </c:pt>
                <c:pt idx="152">
                  <c:v>39302</c:v>
                </c:pt>
                <c:pt idx="153">
                  <c:v>39303</c:v>
                </c:pt>
                <c:pt idx="154">
                  <c:v>39304</c:v>
                </c:pt>
                <c:pt idx="155">
                  <c:v>39307</c:v>
                </c:pt>
                <c:pt idx="156">
                  <c:v>39308</c:v>
                </c:pt>
                <c:pt idx="157">
                  <c:v>39309</c:v>
                </c:pt>
                <c:pt idx="158">
                  <c:v>39310</c:v>
                </c:pt>
                <c:pt idx="159">
                  <c:v>39311</c:v>
                </c:pt>
                <c:pt idx="160">
                  <c:v>39314</c:v>
                </c:pt>
                <c:pt idx="161">
                  <c:v>39315</c:v>
                </c:pt>
                <c:pt idx="162">
                  <c:v>39316</c:v>
                </c:pt>
                <c:pt idx="163">
                  <c:v>39317</c:v>
                </c:pt>
                <c:pt idx="164">
                  <c:v>39318</c:v>
                </c:pt>
                <c:pt idx="165">
                  <c:v>39321</c:v>
                </c:pt>
                <c:pt idx="166">
                  <c:v>39322</c:v>
                </c:pt>
                <c:pt idx="167">
                  <c:v>39323</c:v>
                </c:pt>
                <c:pt idx="168">
                  <c:v>39324</c:v>
                </c:pt>
                <c:pt idx="169">
                  <c:v>39325</c:v>
                </c:pt>
                <c:pt idx="170">
                  <c:v>39329</c:v>
                </c:pt>
                <c:pt idx="171">
                  <c:v>39330</c:v>
                </c:pt>
                <c:pt idx="172">
                  <c:v>39331</c:v>
                </c:pt>
                <c:pt idx="173">
                  <c:v>39332</c:v>
                </c:pt>
                <c:pt idx="174">
                  <c:v>39335</c:v>
                </c:pt>
                <c:pt idx="175">
                  <c:v>39336</c:v>
                </c:pt>
                <c:pt idx="176">
                  <c:v>39337</c:v>
                </c:pt>
                <c:pt idx="177">
                  <c:v>39338</c:v>
                </c:pt>
                <c:pt idx="178">
                  <c:v>39339</c:v>
                </c:pt>
                <c:pt idx="179">
                  <c:v>39342</c:v>
                </c:pt>
                <c:pt idx="180">
                  <c:v>39343</c:v>
                </c:pt>
                <c:pt idx="181">
                  <c:v>39344</c:v>
                </c:pt>
                <c:pt idx="182">
                  <c:v>39345</c:v>
                </c:pt>
                <c:pt idx="183">
                  <c:v>39346</c:v>
                </c:pt>
                <c:pt idx="184">
                  <c:v>39349</c:v>
                </c:pt>
                <c:pt idx="185">
                  <c:v>39350</c:v>
                </c:pt>
                <c:pt idx="186">
                  <c:v>39351</c:v>
                </c:pt>
                <c:pt idx="187">
                  <c:v>39352</c:v>
                </c:pt>
                <c:pt idx="188">
                  <c:v>39353</c:v>
                </c:pt>
                <c:pt idx="189">
                  <c:v>39356</c:v>
                </c:pt>
                <c:pt idx="190">
                  <c:v>39357</c:v>
                </c:pt>
                <c:pt idx="191">
                  <c:v>39358</c:v>
                </c:pt>
                <c:pt idx="192">
                  <c:v>39359</c:v>
                </c:pt>
                <c:pt idx="193">
                  <c:v>39360</c:v>
                </c:pt>
                <c:pt idx="194">
                  <c:v>39364</c:v>
                </c:pt>
                <c:pt idx="195">
                  <c:v>39365</c:v>
                </c:pt>
                <c:pt idx="196">
                  <c:v>39366</c:v>
                </c:pt>
                <c:pt idx="197">
                  <c:v>39367</c:v>
                </c:pt>
                <c:pt idx="198">
                  <c:v>39370</c:v>
                </c:pt>
                <c:pt idx="199">
                  <c:v>39371</c:v>
                </c:pt>
                <c:pt idx="200">
                  <c:v>39372</c:v>
                </c:pt>
                <c:pt idx="201">
                  <c:v>39373</c:v>
                </c:pt>
                <c:pt idx="202">
                  <c:v>39374</c:v>
                </c:pt>
                <c:pt idx="203">
                  <c:v>39377</c:v>
                </c:pt>
                <c:pt idx="204">
                  <c:v>39378</c:v>
                </c:pt>
                <c:pt idx="205">
                  <c:v>39379</c:v>
                </c:pt>
                <c:pt idx="206">
                  <c:v>39380</c:v>
                </c:pt>
                <c:pt idx="207">
                  <c:v>39381</c:v>
                </c:pt>
                <c:pt idx="208">
                  <c:v>39384</c:v>
                </c:pt>
                <c:pt idx="209">
                  <c:v>39385</c:v>
                </c:pt>
                <c:pt idx="210">
                  <c:v>39386</c:v>
                </c:pt>
                <c:pt idx="211">
                  <c:v>39387</c:v>
                </c:pt>
                <c:pt idx="212">
                  <c:v>39388</c:v>
                </c:pt>
                <c:pt idx="213">
                  <c:v>39391</c:v>
                </c:pt>
                <c:pt idx="214">
                  <c:v>39392</c:v>
                </c:pt>
                <c:pt idx="215">
                  <c:v>39393</c:v>
                </c:pt>
                <c:pt idx="216">
                  <c:v>39394</c:v>
                </c:pt>
                <c:pt idx="217">
                  <c:v>39395</c:v>
                </c:pt>
                <c:pt idx="218">
                  <c:v>39399</c:v>
                </c:pt>
                <c:pt idx="219">
                  <c:v>39400</c:v>
                </c:pt>
                <c:pt idx="220">
                  <c:v>39401</c:v>
                </c:pt>
                <c:pt idx="221">
                  <c:v>39402</c:v>
                </c:pt>
                <c:pt idx="222">
                  <c:v>39405</c:v>
                </c:pt>
                <c:pt idx="223">
                  <c:v>39406</c:v>
                </c:pt>
                <c:pt idx="224">
                  <c:v>39407</c:v>
                </c:pt>
                <c:pt idx="225">
                  <c:v>39409</c:v>
                </c:pt>
                <c:pt idx="226">
                  <c:v>39412</c:v>
                </c:pt>
                <c:pt idx="227">
                  <c:v>39413</c:v>
                </c:pt>
                <c:pt idx="228">
                  <c:v>39414</c:v>
                </c:pt>
                <c:pt idx="229">
                  <c:v>39415</c:v>
                </c:pt>
                <c:pt idx="230">
                  <c:v>39416</c:v>
                </c:pt>
                <c:pt idx="231">
                  <c:v>39419</c:v>
                </c:pt>
                <c:pt idx="232">
                  <c:v>39420</c:v>
                </c:pt>
                <c:pt idx="233">
                  <c:v>39421</c:v>
                </c:pt>
                <c:pt idx="234">
                  <c:v>39422</c:v>
                </c:pt>
                <c:pt idx="235">
                  <c:v>39423</c:v>
                </c:pt>
                <c:pt idx="236">
                  <c:v>39426</c:v>
                </c:pt>
                <c:pt idx="237">
                  <c:v>39427</c:v>
                </c:pt>
                <c:pt idx="238">
                  <c:v>39428</c:v>
                </c:pt>
                <c:pt idx="239">
                  <c:v>39429</c:v>
                </c:pt>
                <c:pt idx="240">
                  <c:v>39430</c:v>
                </c:pt>
                <c:pt idx="241">
                  <c:v>39433</c:v>
                </c:pt>
                <c:pt idx="242">
                  <c:v>39434</c:v>
                </c:pt>
                <c:pt idx="243">
                  <c:v>39435</c:v>
                </c:pt>
                <c:pt idx="244">
                  <c:v>39436</c:v>
                </c:pt>
                <c:pt idx="245">
                  <c:v>39437</c:v>
                </c:pt>
                <c:pt idx="246">
                  <c:v>39440</c:v>
                </c:pt>
                <c:pt idx="247">
                  <c:v>39442</c:v>
                </c:pt>
                <c:pt idx="248">
                  <c:v>39443</c:v>
                </c:pt>
                <c:pt idx="249">
                  <c:v>39444</c:v>
                </c:pt>
                <c:pt idx="250">
                  <c:v>39447</c:v>
                </c:pt>
                <c:pt idx="251">
                  <c:v>39449</c:v>
                </c:pt>
                <c:pt idx="252">
                  <c:v>39450</c:v>
                </c:pt>
                <c:pt idx="253">
                  <c:v>39451</c:v>
                </c:pt>
                <c:pt idx="254">
                  <c:v>39454</c:v>
                </c:pt>
                <c:pt idx="255">
                  <c:v>39455</c:v>
                </c:pt>
                <c:pt idx="256">
                  <c:v>39456</c:v>
                </c:pt>
                <c:pt idx="257">
                  <c:v>39457</c:v>
                </c:pt>
                <c:pt idx="258">
                  <c:v>39458</c:v>
                </c:pt>
                <c:pt idx="259">
                  <c:v>39461</c:v>
                </c:pt>
                <c:pt idx="260">
                  <c:v>39462</c:v>
                </c:pt>
                <c:pt idx="261">
                  <c:v>39463</c:v>
                </c:pt>
                <c:pt idx="262">
                  <c:v>39464</c:v>
                </c:pt>
                <c:pt idx="263">
                  <c:v>39465</c:v>
                </c:pt>
                <c:pt idx="264">
                  <c:v>39469</c:v>
                </c:pt>
                <c:pt idx="265">
                  <c:v>39470</c:v>
                </c:pt>
                <c:pt idx="266">
                  <c:v>39471</c:v>
                </c:pt>
                <c:pt idx="267">
                  <c:v>39472</c:v>
                </c:pt>
                <c:pt idx="268">
                  <c:v>39475</c:v>
                </c:pt>
                <c:pt idx="269">
                  <c:v>39476</c:v>
                </c:pt>
                <c:pt idx="270">
                  <c:v>39477</c:v>
                </c:pt>
                <c:pt idx="271">
                  <c:v>39478</c:v>
                </c:pt>
                <c:pt idx="272">
                  <c:v>39479</c:v>
                </c:pt>
                <c:pt idx="273">
                  <c:v>39482</c:v>
                </c:pt>
                <c:pt idx="274">
                  <c:v>39483</c:v>
                </c:pt>
                <c:pt idx="275">
                  <c:v>39484</c:v>
                </c:pt>
                <c:pt idx="276">
                  <c:v>39485</c:v>
                </c:pt>
                <c:pt idx="277">
                  <c:v>39486</c:v>
                </c:pt>
                <c:pt idx="278">
                  <c:v>39489</c:v>
                </c:pt>
                <c:pt idx="279">
                  <c:v>39490</c:v>
                </c:pt>
                <c:pt idx="280">
                  <c:v>39491</c:v>
                </c:pt>
                <c:pt idx="281">
                  <c:v>39492</c:v>
                </c:pt>
                <c:pt idx="282">
                  <c:v>39493</c:v>
                </c:pt>
                <c:pt idx="283">
                  <c:v>39497</c:v>
                </c:pt>
                <c:pt idx="284">
                  <c:v>39498</c:v>
                </c:pt>
                <c:pt idx="285">
                  <c:v>39499</c:v>
                </c:pt>
                <c:pt idx="286">
                  <c:v>39500</c:v>
                </c:pt>
                <c:pt idx="287">
                  <c:v>39503</c:v>
                </c:pt>
                <c:pt idx="288">
                  <c:v>39504</c:v>
                </c:pt>
                <c:pt idx="289">
                  <c:v>39505</c:v>
                </c:pt>
                <c:pt idx="290">
                  <c:v>39506</c:v>
                </c:pt>
                <c:pt idx="291">
                  <c:v>39507</c:v>
                </c:pt>
                <c:pt idx="292">
                  <c:v>39510</c:v>
                </c:pt>
                <c:pt idx="293">
                  <c:v>39511</c:v>
                </c:pt>
                <c:pt idx="294">
                  <c:v>39512</c:v>
                </c:pt>
                <c:pt idx="295">
                  <c:v>39513</c:v>
                </c:pt>
                <c:pt idx="296">
                  <c:v>39514</c:v>
                </c:pt>
                <c:pt idx="297">
                  <c:v>39517</c:v>
                </c:pt>
                <c:pt idx="298">
                  <c:v>39518</c:v>
                </c:pt>
                <c:pt idx="299">
                  <c:v>39519</c:v>
                </c:pt>
                <c:pt idx="300">
                  <c:v>39520</c:v>
                </c:pt>
                <c:pt idx="301">
                  <c:v>39521</c:v>
                </c:pt>
                <c:pt idx="302">
                  <c:v>39524</c:v>
                </c:pt>
                <c:pt idx="303">
                  <c:v>39525</c:v>
                </c:pt>
                <c:pt idx="304">
                  <c:v>39526</c:v>
                </c:pt>
                <c:pt idx="305">
                  <c:v>39527</c:v>
                </c:pt>
                <c:pt idx="306">
                  <c:v>39531</c:v>
                </c:pt>
                <c:pt idx="307">
                  <c:v>39532</c:v>
                </c:pt>
                <c:pt idx="308">
                  <c:v>39533</c:v>
                </c:pt>
                <c:pt idx="309">
                  <c:v>39534</c:v>
                </c:pt>
                <c:pt idx="310">
                  <c:v>39535</c:v>
                </c:pt>
                <c:pt idx="311">
                  <c:v>39538</c:v>
                </c:pt>
                <c:pt idx="312">
                  <c:v>39539</c:v>
                </c:pt>
              </c:numCache>
            </c:numRef>
          </c:cat>
          <c:val>
            <c:numRef>
              <c:f>'[4]14'!$I$432:$I$744</c:f>
              <c:numCache>
                <c:ptCount val="313"/>
                <c:pt idx="0">
                  <c:v>52</c:v>
                </c:pt>
                <c:pt idx="1">
                  <c:v>51.36</c:v>
                </c:pt>
                <c:pt idx="2">
                  <c:v>51.67</c:v>
                </c:pt>
                <c:pt idx="3">
                  <c:v>52</c:v>
                </c:pt>
                <c:pt idx="4">
                  <c:v>51.93</c:v>
                </c:pt>
                <c:pt idx="5">
                  <c:v>51.83</c:v>
                </c:pt>
                <c:pt idx="6">
                  <c:v>52</c:v>
                </c:pt>
                <c:pt idx="7">
                  <c:v>52</c:v>
                </c:pt>
                <c:pt idx="8">
                  <c:v>53.17</c:v>
                </c:pt>
                <c:pt idx="9">
                  <c:v>52.36</c:v>
                </c:pt>
                <c:pt idx="10">
                  <c:v>50.75</c:v>
                </c:pt>
                <c:pt idx="11">
                  <c:v>51.07</c:v>
                </c:pt>
                <c:pt idx="12">
                  <c:v>49.83</c:v>
                </c:pt>
                <c:pt idx="13">
                  <c:v>48</c:v>
                </c:pt>
                <c:pt idx="14">
                  <c:v>46.71</c:v>
                </c:pt>
                <c:pt idx="15">
                  <c:v>47</c:v>
                </c:pt>
                <c:pt idx="16">
                  <c:v>47.08</c:v>
                </c:pt>
                <c:pt idx="17">
                  <c:v>46.92</c:v>
                </c:pt>
                <c:pt idx="18">
                  <c:v>46.71</c:v>
                </c:pt>
                <c:pt idx="19">
                  <c:v>46.96</c:v>
                </c:pt>
                <c:pt idx="20">
                  <c:v>47.29</c:v>
                </c:pt>
                <c:pt idx="21">
                  <c:v>46.5</c:v>
                </c:pt>
                <c:pt idx="22">
                  <c:v>47.29</c:v>
                </c:pt>
                <c:pt idx="23">
                  <c:v>46.93</c:v>
                </c:pt>
                <c:pt idx="24">
                  <c:v>47.33</c:v>
                </c:pt>
                <c:pt idx="25">
                  <c:v>48.21</c:v>
                </c:pt>
                <c:pt idx="26">
                  <c:v>48.58</c:v>
                </c:pt>
                <c:pt idx="27">
                  <c:v>47</c:v>
                </c:pt>
                <c:pt idx="28">
                  <c:v>47.58</c:v>
                </c:pt>
                <c:pt idx="29">
                  <c:v>45.17</c:v>
                </c:pt>
                <c:pt idx="30">
                  <c:v>46.36</c:v>
                </c:pt>
                <c:pt idx="31">
                  <c:v>45.67</c:v>
                </c:pt>
                <c:pt idx="32">
                  <c:v>45.71</c:v>
                </c:pt>
                <c:pt idx="33">
                  <c:v>45.83</c:v>
                </c:pt>
                <c:pt idx="34">
                  <c:v>46.79</c:v>
                </c:pt>
                <c:pt idx="35">
                  <c:v>46</c:v>
                </c:pt>
                <c:pt idx="36">
                  <c:v>51.92</c:v>
                </c:pt>
                <c:pt idx="37">
                  <c:v>55.86</c:v>
                </c:pt>
                <c:pt idx="38">
                  <c:v>112.86</c:v>
                </c:pt>
                <c:pt idx="39">
                  <c:v>98.57</c:v>
                </c:pt>
                <c:pt idx="40">
                  <c:v>81.67</c:v>
                </c:pt>
                <c:pt idx="41">
                  <c:v>86.29</c:v>
                </c:pt>
                <c:pt idx="42">
                  <c:v>102.14</c:v>
                </c:pt>
                <c:pt idx="43">
                  <c:v>85.17</c:v>
                </c:pt>
                <c:pt idx="44">
                  <c:v>85</c:v>
                </c:pt>
                <c:pt idx="45">
                  <c:v>79.29</c:v>
                </c:pt>
                <c:pt idx="46">
                  <c:v>82.29</c:v>
                </c:pt>
                <c:pt idx="47">
                  <c:v>84.43</c:v>
                </c:pt>
                <c:pt idx="48">
                  <c:v>94.8</c:v>
                </c:pt>
                <c:pt idx="49">
                  <c:v>99.17</c:v>
                </c:pt>
                <c:pt idx="50">
                  <c:v>99.71</c:v>
                </c:pt>
                <c:pt idx="51">
                  <c:v>105</c:v>
                </c:pt>
                <c:pt idx="52">
                  <c:v>100.83</c:v>
                </c:pt>
                <c:pt idx="53">
                  <c:v>101.14</c:v>
                </c:pt>
                <c:pt idx="54">
                  <c:v>95.57</c:v>
                </c:pt>
                <c:pt idx="55">
                  <c:v>112.58</c:v>
                </c:pt>
                <c:pt idx="56">
                  <c:v>114.64</c:v>
                </c:pt>
                <c:pt idx="57">
                  <c:v>120.42</c:v>
                </c:pt>
                <c:pt idx="58">
                  <c:v>127.75</c:v>
                </c:pt>
                <c:pt idx="59">
                  <c:v>135.29</c:v>
                </c:pt>
                <c:pt idx="60">
                  <c:v>135.71</c:v>
                </c:pt>
                <c:pt idx="61">
                  <c:v>137.5</c:v>
                </c:pt>
                <c:pt idx="62">
                  <c:v>133.83</c:v>
                </c:pt>
                <c:pt idx="63">
                  <c:v>129.92</c:v>
                </c:pt>
                <c:pt idx="64">
                  <c:v>124.57</c:v>
                </c:pt>
                <c:pt idx="65">
                  <c:v>120.71</c:v>
                </c:pt>
                <c:pt idx="66">
                  <c:v>121.24</c:v>
                </c:pt>
                <c:pt idx="67">
                  <c:v>115</c:v>
                </c:pt>
                <c:pt idx="68">
                  <c:v>105.07</c:v>
                </c:pt>
                <c:pt idx="69">
                  <c:v>115.33</c:v>
                </c:pt>
                <c:pt idx="70">
                  <c:v>124.83</c:v>
                </c:pt>
                <c:pt idx="71">
                  <c:v>132.36</c:v>
                </c:pt>
                <c:pt idx="72">
                  <c:v>135</c:v>
                </c:pt>
                <c:pt idx="73">
                  <c:v>140</c:v>
                </c:pt>
                <c:pt idx="74">
                  <c:v>155.64</c:v>
                </c:pt>
                <c:pt idx="75">
                  <c:v>163.42</c:v>
                </c:pt>
                <c:pt idx="76">
                  <c:v>148.1</c:v>
                </c:pt>
                <c:pt idx="77">
                  <c:v>140.43</c:v>
                </c:pt>
                <c:pt idx="78">
                  <c:v>140</c:v>
                </c:pt>
                <c:pt idx="79">
                  <c:v>124</c:v>
                </c:pt>
                <c:pt idx="80">
                  <c:v>121.86</c:v>
                </c:pt>
                <c:pt idx="81">
                  <c:v>124.83</c:v>
                </c:pt>
                <c:pt idx="82">
                  <c:v>129.57</c:v>
                </c:pt>
                <c:pt idx="83">
                  <c:v>126.67</c:v>
                </c:pt>
                <c:pt idx="84">
                  <c:v>121.14</c:v>
                </c:pt>
                <c:pt idx="85">
                  <c:v>127.5</c:v>
                </c:pt>
                <c:pt idx="86">
                  <c:v>120.83</c:v>
                </c:pt>
                <c:pt idx="87">
                  <c:v>120.14</c:v>
                </c:pt>
                <c:pt idx="88">
                  <c:v>124.67</c:v>
                </c:pt>
                <c:pt idx="89">
                  <c:v>123.95</c:v>
                </c:pt>
                <c:pt idx="90">
                  <c:v>125</c:v>
                </c:pt>
                <c:pt idx="91">
                  <c:v>135.75</c:v>
                </c:pt>
                <c:pt idx="92">
                  <c:v>141.14</c:v>
                </c:pt>
                <c:pt idx="93">
                  <c:v>139.33</c:v>
                </c:pt>
                <c:pt idx="94">
                  <c:v>136.57</c:v>
                </c:pt>
                <c:pt idx="95">
                  <c:v>138.71</c:v>
                </c:pt>
                <c:pt idx="96">
                  <c:v>136.67</c:v>
                </c:pt>
                <c:pt idx="97">
                  <c:v>130.93</c:v>
                </c:pt>
                <c:pt idx="98">
                  <c:v>126.42</c:v>
                </c:pt>
                <c:pt idx="99">
                  <c:v>124.5</c:v>
                </c:pt>
                <c:pt idx="100">
                  <c:v>117.5</c:v>
                </c:pt>
                <c:pt idx="101">
                  <c:v>122.86</c:v>
                </c:pt>
                <c:pt idx="102">
                  <c:v>121.43</c:v>
                </c:pt>
                <c:pt idx="103">
                  <c:v>116</c:v>
                </c:pt>
                <c:pt idx="104">
                  <c:v>111.33</c:v>
                </c:pt>
                <c:pt idx="105">
                  <c:v>104.21</c:v>
                </c:pt>
                <c:pt idx="106">
                  <c:v>105.83</c:v>
                </c:pt>
                <c:pt idx="107">
                  <c:v>102.5</c:v>
                </c:pt>
                <c:pt idx="108">
                  <c:v>97.67</c:v>
                </c:pt>
                <c:pt idx="109">
                  <c:v>108.57</c:v>
                </c:pt>
                <c:pt idx="110">
                  <c:v>109.64</c:v>
                </c:pt>
                <c:pt idx="111">
                  <c:v>110.67</c:v>
                </c:pt>
                <c:pt idx="112">
                  <c:v>119.71</c:v>
                </c:pt>
                <c:pt idx="113">
                  <c:v>119.71</c:v>
                </c:pt>
                <c:pt idx="114">
                  <c:v>120</c:v>
                </c:pt>
                <c:pt idx="115">
                  <c:v>122.14</c:v>
                </c:pt>
                <c:pt idx="116">
                  <c:v>119.33</c:v>
                </c:pt>
                <c:pt idx="117">
                  <c:v>119.86</c:v>
                </c:pt>
                <c:pt idx="118">
                  <c:v>124</c:v>
                </c:pt>
                <c:pt idx="119">
                  <c:v>127.21</c:v>
                </c:pt>
                <c:pt idx="120">
                  <c:v>130.29</c:v>
                </c:pt>
                <c:pt idx="121">
                  <c:v>138.71</c:v>
                </c:pt>
                <c:pt idx="122">
                  <c:v>132.83</c:v>
                </c:pt>
                <c:pt idx="123">
                  <c:v>137.14</c:v>
                </c:pt>
                <c:pt idx="124">
                  <c:v>136.08</c:v>
                </c:pt>
                <c:pt idx="125">
                  <c:v>148.5</c:v>
                </c:pt>
                <c:pt idx="126">
                  <c:v>156.57</c:v>
                </c:pt>
                <c:pt idx="127">
                  <c:v>154.71</c:v>
                </c:pt>
                <c:pt idx="128">
                  <c:v>150.33</c:v>
                </c:pt>
                <c:pt idx="129">
                  <c:v>140.64</c:v>
                </c:pt>
                <c:pt idx="130">
                  <c:v>138.79</c:v>
                </c:pt>
                <c:pt idx="131">
                  <c:v>152.71</c:v>
                </c:pt>
                <c:pt idx="132">
                  <c:v>165.75</c:v>
                </c:pt>
                <c:pt idx="133">
                  <c:v>164.14</c:v>
                </c:pt>
                <c:pt idx="134">
                  <c:v>184.67</c:v>
                </c:pt>
                <c:pt idx="135">
                  <c:v>208.14</c:v>
                </c:pt>
                <c:pt idx="136">
                  <c:v>215.5</c:v>
                </c:pt>
                <c:pt idx="137">
                  <c:v>222.14</c:v>
                </c:pt>
                <c:pt idx="138">
                  <c:v>213.17</c:v>
                </c:pt>
                <c:pt idx="139">
                  <c:v>233.83</c:v>
                </c:pt>
                <c:pt idx="140">
                  <c:v>270.42</c:v>
                </c:pt>
                <c:pt idx="141">
                  <c:v>277.86</c:v>
                </c:pt>
                <c:pt idx="142">
                  <c:v>277.92</c:v>
                </c:pt>
                <c:pt idx="143">
                  <c:v>358.33</c:v>
                </c:pt>
                <c:pt idx="144">
                  <c:v>351.67</c:v>
                </c:pt>
                <c:pt idx="145">
                  <c:v>315.36</c:v>
                </c:pt>
                <c:pt idx="146">
                  <c:v>313.17</c:v>
                </c:pt>
                <c:pt idx="147">
                  <c:v>324.38</c:v>
                </c:pt>
                <c:pt idx="148">
                  <c:v>341.88</c:v>
                </c:pt>
                <c:pt idx="149">
                  <c:v>364.86</c:v>
                </c:pt>
                <c:pt idx="150">
                  <c:v>390.64</c:v>
                </c:pt>
                <c:pt idx="151">
                  <c:v>381.25</c:v>
                </c:pt>
                <c:pt idx="152">
                  <c:v>360</c:v>
                </c:pt>
                <c:pt idx="153">
                  <c:v>375</c:v>
                </c:pt>
                <c:pt idx="154">
                  <c:v>380.33</c:v>
                </c:pt>
                <c:pt idx="155">
                  <c:v>372.86</c:v>
                </c:pt>
                <c:pt idx="156">
                  <c:v>377.17</c:v>
                </c:pt>
                <c:pt idx="157">
                  <c:v>420</c:v>
                </c:pt>
                <c:pt idx="158">
                  <c:v>436.43</c:v>
                </c:pt>
                <c:pt idx="159">
                  <c:v>417.14</c:v>
                </c:pt>
                <c:pt idx="160">
                  <c:v>411.5</c:v>
                </c:pt>
                <c:pt idx="161">
                  <c:v>410</c:v>
                </c:pt>
                <c:pt idx="162">
                  <c:v>371.67</c:v>
                </c:pt>
                <c:pt idx="163">
                  <c:v>324.57</c:v>
                </c:pt>
                <c:pt idx="164">
                  <c:v>308.17</c:v>
                </c:pt>
                <c:pt idx="165">
                  <c:v>282</c:v>
                </c:pt>
                <c:pt idx="166">
                  <c:v>302.86</c:v>
                </c:pt>
                <c:pt idx="167">
                  <c:v>315.83</c:v>
                </c:pt>
                <c:pt idx="168">
                  <c:v>330.57</c:v>
                </c:pt>
                <c:pt idx="169">
                  <c:v>316.67</c:v>
                </c:pt>
                <c:pt idx="170">
                  <c:v>306.43</c:v>
                </c:pt>
                <c:pt idx="171">
                  <c:v>315.75</c:v>
                </c:pt>
                <c:pt idx="172">
                  <c:v>304.64</c:v>
                </c:pt>
                <c:pt idx="173">
                  <c:v>314.29</c:v>
                </c:pt>
                <c:pt idx="174">
                  <c:v>309.64</c:v>
                </c:pt>
                <c:pt idx="175">
                  <c:v>297.86</c:v>
                </c:pt>
                <c:pt idx="176">
                  <c:v>297.5</c:v>
                </c:pt>
                <c:pt idx="177">
                  <c:v>290.92</c:v>
                </c:pt>
                <c:pt idx="178">
                  <c:v>294.07</c:v>
                </c:pt>
                <c:pt idx="179">
                  <c:v>297.14</c:v>
                </c:pt>
                <c:pt idx="180">
                  <c:v>291.88</c:v>
                </c:pt>
                <c:pt idx="181">
                  <c:v>258.13</c:v>
                </c:pt>
                <c:pt idx="182">
                  <c:v>253.94</c:v>
                </c:pt>
                <c:pt idx="183">
                  <c:v>277.06</c:v>
                </c:pt>
                <c:pt idx="184">
                  <c:v>270.56</c:v>
                </c:pt>
                <c:pt idx="185">
                  <c:v>285.38</c:v>
                </c:pt>
                <c:pt idx="186">
                  <c:v>295.42</c:v>
                </c:pt>
                <c:pt idx="187">
                  <c:v>314.93</c:v>
                </c:pt>
                <c:pt idx="188">
                  <c:v>327</c:v>
                </c:pt>
                <c:pt idx="189">
                  <c:v>314.13</c:v>
                </c:pt>
                <c:pt idx="190">
                  <c:v>308.21</c:v>
                </c:pt>
                <c:pt idx="191">
                  <c:v>320.43</c:v>
                </c:pt>
                <c:pt idx="192">
                  <c:v>327</c:v>
                </c:pt>
                <c:pt idx="193">
                  <c:v>322.71</c:v>
                </c:pt>
                <c:pt idx="194">
                  <c:v>333.44</c:v>
                </c:pt>
                <c:pt idx="195">
                  <c:v>332.56</c:v>
                </c:pt>
                <c:pt idx="196">
                  <c:v>324.17</c:v>
                </c:pt>
                <c:pt idx="197">
                  <c:v>362.56</c:v>
                </c:pt>
                <c:pt idx="198">
                  <c:v>381.43</c:v>
                </c:pt>
                <c:pt idx="199">
                  <c:v>373.5</c:v>
                </c:pt>
                <c:pt idx="200">
                  <c:v>391.19</c:v>
                </c:pt>
                <c:pt idx="201">
                  <c:v>466.67</c:v>
                </c:pt>
                <c:pt idx="202">
                  <c:v>506</c:v>
                </c:pt>
                <c:pt idx="203">
                  <c:v>476.56</c:v>
                </c:pt>
                <c:pt idx="204">
                  <c:v>483.38</c:v>
                </c:pt>
                <c:pt idx="205">
                  <c:v>474.69</c:v>
                </c:pt>
                <c:pt idx="206">
                  <c:v>576</c:v>
                </c:pt>
                <c:pt idx="207">
                  <c:v>578.44</c:v>
                </c:pt>
                <c:pt idx="208">
                  <c:v>563.13</c:v>
                </c:pt>
                <c:pt idx="209">
                  <c:v>561.75</c:v>
                </c:pt>
                <c:pt idx="210">
                  <c:v>563.86</c:v>
                </c:pt>
                <c:pt idx="211">
                  <c:v>587.75</c:v>
                </c:pt>
                <c:pt idx="212">
                  <c:v>642.5</c:v>
                </c:pt>
                <c:pt idx="213">
                  <c:v>679.88</c:v>
                </c:pt>
                <c:pt idx="214">
                  <c:v>606.63</c:v>
                </c:pt>
                <c:pt idx="215">
                  <c:v>638.07</c:v>
                </c:pt>
                <c:pt idx="216">
                  <c:v>762.17</c:v>
                </c:pt>
                <c:pt idx="217">
                  <c:v>799.17</c:v>
                </c:pt>
                <c:pt idx="218">
                  <c:v>667.25</c:v>
                </c:pt>
                <c:pt idx="219">
                  <c:v>618.75</c:v>
                </c:pt>
                <c:pt idx="220">
                  <c:v>626.79</c:v>
                </c:pt>
                <c:pt idx="221">
                  <c:v>635.31</c:v>
                </c:pt>
                <c:pt idx="222">
                  <c:v>670.31</c:v>
                </c:pt>
                <c:pt idx="223">
                  <c:v>689.63</c:v>
                </c:pt>
                <c:pt idx="224">
                  <c:v>701.67</c:v>
                </c:pt>
                <c:pt idx="225">
                  <c:v>699.57</c:v>
                </c:pt>
                <c:pt idx="226">
                  <c:v>687.5</c:v>
                </c:pt>
                <c:pt idx="227">
                  <c:v>629.17</c:v>
                </c:pt>
                <c:pt idx="228">
                  <c:v>575</c:v>
                </c:pt>
                <c:pt idx="229">
                  <c:v>577.17</c:v>
                </c:pt>
                <c:pt idx="230">
                  <c:v>568.93</c:v>
                </c:pt>
                <c:pt idx="231">
                  <c:v>577.14</c:v>
                </c:pt>
                <c:pt idx="232">
                  <c:v>573.57</c:v>
                </c:pt>
                <c:pt idx="233">
                  <c:v>547.14</c:v>
                </c:pt>
                <c:pt idx="234">
                  <c:v>520.17</c:v>
                </c:pt>
                <c:pt idx="235">
                  <c:v>508.75</c:v>
                </c:pt>
                <c:pt idx="236">
                  <c:v>478.13</c:v>
                </c:pt>
                <c:pt idx="237">
                  <c:v>467.5</c:v>
                </c:pt>
                <c:pt idx="238">
                  <c:v>506.43</c:v>
                </c:pt>
                <c:pt idx="239">
                  <c:v>469.38</c:v>
                </c:pt>
                <c:pt idx="240">
                  <c:v>475</c:v>
                </c:pt>
                <c:pt idx="241">
                  <c:v>473.38</c:v>
                </c:pt>
                <c:pt idx="242">
                  <c:v>483.57</c:v>
                </c:pt>
                <c:pt idx="243">
                  <c:v>504.94</c:v>
                </c:pt>
                <c:pt idx="244">
                  <c:v>512.21</c:v>
                </c:pt>
                <c:pt idx="245">
                  <c:v>511.15</c:v>
                </c:pt>
                <c:pt idx="246">
                  <c:v>511.33</c:v>
                </c:pt>
                <c:pt idx="247">
                  <c:v>511.9</c:v>
                </c:pt>
                <c:pt idx="248">
                  <c:v>514.49</c:v>
                </c:pt>
                <c:pt idx="249">
                  <c:v>522.78</c:v>
                </c:pt>
                <c:pt idx="250">
                  <c:v>522.25</c:v>
                </c:pt>
                <c:pt idx="251">
                  <c:v>546.67</c:v>
                </c:pt>
                <c:pt idx="252">
                  <c:v>554.63</c:v>
                </c:pt>
                <c:pt idx="253">
                  <c:v>601.43</c:v>
                </c:pt>
                <c:pt idx="254">
                  <c:v>600.78</c:v>
                </c:pt>
                <c:pt idx="255">
                  <c:v>617.88</c:v>
                </c:pt>
                <c:pt idx="256">
                  <c:v>676.88</c:v>
                </c:pt>
                <c:pt idx="257">
                  <c:v>645.63</c:v>
                </c:pt>
                <c:pt idx="258">
                  <c:v>645.63</c:v>
                </c:pt>
                <c:pt idx="259">
                  <c:v>639.27</c:v>
                </c:pt>
                <c:pt idx="260">
                  <c:v>686.25</c:v>
                </c:pt>
                <c:pt idx="261">
                  <c:v>732.5</c:v>
                </c:pt>
                <c:pt idx="262">
                  <c:v>812.86</c:v>
                </c:pt>
                <c:pt idx="263">
                  <c:v>836.88</c:v>
                </c:pt>
                <c:pt idx="264">
                  <c:v>894.17</c:v>
                </c:pt>
                <c:pt idx="265">
                  <c:v>915.63</c:v>
                </c:pt>
                <c:pt idx="266">
                  <c:v>875.31</c:v>
                </c:pt>
                <c:pt idx="267">
                  <c:v>812.5</c:v>
                </c:pt>
                <c:pt idx="268">
                  <c:v>800</c:v>
                </c:pt>
                <c:pt idx="269">
                  <c:v>775.94</c:v>
                </c:pt>
                <c:pt idx="270">
                  <c:v>772.57</c:v>
                </c:pt>
                <c:pt idx="271">
                  <c:v>806.67</c:v>
                </c:pt>
                <c:pt idx="272">
                  <c:v>827.38</c:v>
                </c:pt>
                <c:pt idx="273">
                  <c:v>843.71</c:v>
                </c:pt>
                <c:pt idx="274">
                  <c:v>875.71</c:v>
                </c:pt>
                <c:pt idx="275">
                  <c:v>952.14</c:v>
                </c:pt>
                <c:pt idx="276">
                  <c:v>1035.19</c:v>
                </c:pt>
                <c:pt idx="277">
                  <c:v>1048.93</c:v>
                </c:pt>
                <c:pt idx="278">
                  <c:v>1021.33</c:v>
                </c:pt>
                <c:pt idx="279">
                  <c:v>1003</c:v>
                </c:pt>
                <c:pt idx="280">
                  <c:v>998.75</c:v>
                </c:pt>
                <c:pt idx="281">
                  <c:v>1003.13</c:v>
                </c:pt>
                <c:pt idx="282">
                  <c:v>1033.83</c:v>
                </c:pt>
                <c:pt idx="283">
                  <c:v>1036.57</c:v>
                </c:pt>
                <c:pt idx="284">
                  <c:v>1036.83</c:v>
                </c:pt>
                <c:pt idx="285">
                  <c:v>1026.25</c:v>
                </c:pt>
                <c:pt idx="286">
                  <c:v>1025.71</c:v>
                </c:pt>
                <c:pt idx="287">
                  <c:v>987.19</c:v>
                </c:pt>
                <c:pt idx="288">
                  <c:v>975.25</c:v>
                </c:pt>
                <c:pt idx="289">
                  <c:v>1008.38</c:v>
                </c:pt>
                <c:pt idx="290">
                  <c:v>1050</c:v>
                </c:pt>
                <c:pt idx="291">
                  <c:v>1079.29</c:v>
                </c:pt>
                <c:pt idx="292">
                  <c:v>1097.5</c:v>
                </c:pt>
                <c:pt idx="293">
                  <c:v>1148.25</c:v>
                </c:pt>
                <c:pt idx="294">
                  <c:v>1153.75</c:v>
                </c:pt>
                <c:pt idx="295">
                  <c:v>1271.14</c:v>
                </c:pt>
                <c:pt idx="296">
                  <c:v>1300</c:v>
                </c:pt>
                <c:pt idx="297">
                  <c:v>1401.38</c:v>
                </c:pt>
                <c:pt idx="298">
                  <c:v>1443.5</c:v>
                </c:pt>
                <c:pt idx="299">
                  <c:v>1516.88</c:v>
                </c:pt>
                <c:pt idx="300">
                  <c:v>1532.14</c:v>
                </c:pt>
                <c:pt idx="301">
                  <c:v>1553.75</c:v>
                </c:pt>
                <c:pt idx="302">
                  <c:v>1576.07</c:v>
                </c:pt>
                <c:pt idx="303">
                  <c:v>1486.56</c:v>
                </c:pt>
                <c:pt idx="304">
                  <c:v>1431.25</c:v>
                </c:pt>
                <c:pt idx="305">
                  <c:v>1380.83</c:v>
                </c:pt>
                <c:pt idx="306">
                  <c:v>1145.63</c:v>
                </c:pt>
                <c:pt idx="307">
                  <c:v>1085</c:v>
                </c:pt>
                <c:pt idx="308">
                  <c:v>1130</c:v>
                </c:pt>
                <c:pt idx="309">
                  <c:v>1100</c:v>
                </c:pt>
                <c:pt idx="310">
                  <c:v>1111.57</c:v>
                </c:pt>
                <c:pt idx="311">
                  <c:v>1142.14</c:v>
                </c:pt>
                <c:pt idx="312">
                  <c:v>1172.64</c:v>
                </c:pt>
              </c:numCache>
            </c:numRef>
          </c:val>
          <c:smooth val="0"/>
        </c:ser>
        <c:axId val="36685752"/>
        <c:axId val="65296665"/>
      </c:lineChart>
      <c:dateAx>
        <c:axId val="36685752"/>
        <c:scaling>
          <c:orientation val="minMax"/>
          <c:max val="39539"/>
          <c:min val="39083"/>
        </c:scaling>
        <c:axPos val="b"/>
        <c:delete val="0"/>
        <c:numFmt formatCode="m/yy" sourceLinked="0"/>
        <c:majorTickMark val="out"/>
        <c:minorTickMark val="none"/>
        <c:tickLblPos val="nextTo"/>
        <c:crossAx val="65296665"/>
        <c:crosses val="autoZero"/>
        <c:auto val="0"/>
        <c:baseTimeUnit val="days"/>
        <c:majorUnit val="1"/>
        <c:majorTimeUnit val="months"/>
        <c:noMultiLvlLbl val="0"/>
      </c:dateAx>
      <c:valAx>
        <c:axId val="65296665"/>
        <c:scaling>
          <c:orientation val="minMax"/>
        </c:scaling>
        <c:axPos val="l"/>
        <c:majorGridlines/>
        <c:delete val="0"/>
        <c:numFmt formatCode="0" sourceLinked="0"/>
        <c:majorTickMark val="out"/>
        <c:minorTickMark val="none"/>
        <c:tickLblPos val="nextTo"/>
        <c:crossAx val="36685752"/>
        <c:crossesAt val="1"/>
        <c:crossBetween val="between"/>
        <c:dispUnits/>
      </c:valAx>
      <c:spPr>
        <a:solidFill>
          <a:srgbClr val="C0C0C0"/>
        </a:solidFill>
        <a:ln w="12700">
          <a:solidFill>
            <a:srgbClr val="808080"/>
          </a:solidFill>
        </a:ln>
      </c:spPr>
    </c:plotArea>
    <c:legend>
      <c:legendPos val="r"/>
      <c:layout>
        <c:manualLayout>
          <c:xMode val="edge"/>
          <c:yMode val="edge"/>
          <c:x val="0.22075"/>
          <c:y val="0.23875"/>
          <c:w val="0.37925"/>
          <c:h val="0.238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11.9. Euro A-1+/A-1/P-1 ABCP1 to Euribor Spread </a:t>
            </a:r>
          </a:p>
        </c:rich>
      </c:tx>
      <c:layout>
        <c:manualLayout>
          <c:xMode val="factor"/>
          <c:yMode val="factor"/>
          <c:x val="-0.0435"/>
          <c:y val="-0.014"/>
        </c:manualLayout>
      </c:layout>
      <c:spPr>
        <a:noFill/>
        <a:ln>
          <a:noFill/>
        </a:ln>
      </c:spPr>
    </c:title>
    <c:plotArea>
      <c:layout>
        <c:manualLayout>
          <c:xMode val="edge"/>
          <c:yMode val="edge"/>
          <c:x val="0.10075"/>
          <c:y val="0.089"/>
          <c:w val="0.813"/>
          <c:h val="0.823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'[5]Sheet1'!$B$1:$N$1</c:f>
              <c:numCache>
                <c:ptCount val="1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numCache>
            </c:numRef>
          </c:cat>
          <c:val>
            <c:numRef>
              <c:f>'[5]Sheet1'!$B$2:$N$2</c:f>
              <c:numCache>
                <c:ptCount val="13"/>
                <c:pt idx="0">
                  <c:v>2</c:v>
                </c:pt>
                <c:pt idx="1">
                  <c:v>2</c:v>
                </c:pt>
                <c:pt idx="2">
                  <c:v>1</c:v>
                </c:pt>
                <c:pt idx="3">
                  <c:v>1</c:v>
                </c:pt>
                <c:pt idx="4">
                  <c:v>1</c:v>
                </c:pt>
                <c:pt idx="5">
                  <c:v>1</c:v>
                </c:pt>
                <c:pt idx="6">
                  <c:v>5</c:v>
                </c:pt>
                <c:pt idx="7">
                  <c:v>50</c:v>
                </c:pt>
                <c:pt idx="8">
                  <c:v>45</c:v>
                </c:pt>
                <c:pt idx="9">
                  <c:v>25</c:v>
                </c:pt>
                <c:pt idx="10">
                  <c:v>25</c:v>
                </c:pt>
                <c:pt idx="11">
                  <c:v>45</c:v>
                </c:pt>
                <c:pt idx="12">
                  <c:v>25</c:v>
                </c:pt>
              </c:numCache>
            </c:numRef>
          </c:val>
          <c:smooth val="0"/>
        </c:ser>
        <c:axId val="38171182"/>
        <c:axId val="9806727"/>
      </c:lineChart>
      <c:dateAx>
        <c:axId val="38171182"/>
        <c:scaling>
          <c:orientation val="minMax"/>
          <c:max val="39508"/>
          <c:min val="39083"/>
        </c:scaling>
        <c:axPos val="b"/>
        <c:delete val="0"/>
        <c:numFmt formatCode="m/yy" sourceLinked="0"/>
        <c:majorTickMark val="out"/>
        <c:minorTickMark val="none"/>
        <c:tickLblPos val="nextTo"/>
        <c:txPr>
          <a:bodyPr vert="horz" rot="0"/>
          <a:lstStyle/>
          <a:p>
            <a:pPr>
              <a:defRPr lang="en-US" cap="none" sz="1000" b="0" i="0" u="none" baseline="0">
                <a:latin typeface="Arial"/>
                <a:ea typeface="Arial"/>
                <a:cs typeface="Arial"/>
              </a:defRPr>
            </a:pPr>
          </a:p>
        </c:txPr>
        <c:crossAx val="9806727"/>
        <c:crosses val="autoZero"/>
        <c:auto val="0"/>
        <c:baseTimeUnit val="days"/>
        <c:majorUnit val="1"/>
        <c:majorTimeUnit val="months"/>
        <c:noMultiLvlLbl val="0"/>
      </c:dateAx>
      <c:valAx>
        <c:axId val="9806727"/>
        <c:scaling>
          <c:orientation val="minMax"/>
        </c:scaling>
        <c:axPos val="l"/>
        <c:majorGridlines/>
        <c:delete val="0"/>
        <c:numFmt formatCode="General" sourceLinked="1"/>
        <c:majorTickMark val="out"/>
        <c:minorTickMark val="none"/>
        <c:tickLblPos val="nextTo"/>
        <c:crossAx val="38171182"/>
        <c:crossesAt val="1"/>
        <c:crossBetween val="between"/>
        <c:dispUnits/>
      </c:valAx>
      <c:spPr>
        <a:solidFill>
          <a:srgbClr val="C0C0C0"/>
        </a:solidFill>
        <a:ln w="12700">
          <a:solidFill>
            <a:srgbClr val="808080"/>
          </a:solidFill>
        </a:ln>
      </c:spPr>
    </c:plotArea>
    <c:legend>
      <c:legendPos val="r"/>
      <c:layout>
        <c:manualLayout>
          <c:xMode val="edge"/>
          <c:yMode val="edge"/>
          <c:x val="0.84625"/>
          <c:y val="0.45925"/>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715"/>
          <c:w val="0.9025"/>
          <c:h val="0.8455"/>
        </c:manualLayout>
      </c:layout>
      <c:lineChart>
        <c:grouping val="standard"/>
        <c:varyColors val="0"/>
        <c:ser>
          <c:idx val="0"/>
          <c:order val="0"/>
          <c:tx>
            <c:strRef>
              <c:f>'[4]21'!$O$4</c:f>
              <c:strCache>
                <c:ptCount val="1"/>
                <c:pt idx="0">
                  <c:v>AA Asset-Backed CP Spreads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'[4]21'!$N$5:$N$327</c:f>
              <c:numCache>
                <c:ptCount val="323"/>
                <c:pt idx="0">
                  <c:v>39084</c:v>
                </c:pt>
                <c:pt idx="1">
                  <c:v>39085</c:v>
                </c:pt>
                <c:pt idx="2">
                  <c:v>39086</c:v>
                </c:pt>
                <c:pt idx="3">
                  <c:v>39087</c:v>
                </c:pt>
                <c:pt idx="4">
                  <c:v>39090</c:v>
                </c:pt>
                <c:pt idx="5">
                  <c:v>39091</c:v>
                </c:pt>
                <c:pt idx="6">
                  <c:v>39092</c:v>
                </c:pt>
                <c:pt idx="7">
                  <c:v>39093</c:v>
                </c:pt>
                <c:pt idx="8">
                  <c:v>39094</c:v>
                </c:pt>
                <c:pt idx="9">
                  <c:v>39098</c:v>
                </c:pt>
                <c:pt idx="10">
                  <c:v>39099</c:v>
                </c:pt>
                <c:pt idx="11">
                  <c:v>39100</c:v>
                </c:pt>
                <c:pt idx="12">
                  <c:v>39101</c:v>
                </c:pt>
                <c:pt idx="13">
                  <c:v>39104</c:v>
                </c:pt>
                <c:pt idx="14">
                  <c:v>39105</c:v>
                </c:pt>
                <c:pt idx="15">
                  <c:v>39106</c:v>
                </c:pt>
                <c:pt idx="16">
                  <c:v>39107</c:v>
                </c:pt>
                <c:pt idx="17">
                  <c:v>39108</c:v>
                </c:pt>
                <c:pt idx="18">
                  <c:v>39111</c:v>
                </c:pt>
                <c:pt idx="19">
                  <c:v>39112</c:v>
                </c:pt>
                <c:pt idx="20">
                  <c:v>39113</c:v>
                </c:pt>
                <c:pt idx="21">
                  <c:v>39114</c:v>
                </c:pt>
                <c:pt idx="22">
                  <c:v>39115</c:v>
                </c:pt>
                <c:pt idx="23">
                  <c:v>39118</c:v>
                </c:pt>
                <c:pt idx="24">
                  <c:v>39119</c:v>
                </c:pt>
                <c:pt idx="25">
                  <c:v>39120</c:v>
                </c:pt>
                <c:pt idx="26">
                  <c:v>39121</c:v>
                </c:pt>
                <c:pt idx="27">
                  <c:v>39122</c:v>
                </c:pt>
                <c:pt idx="28">
                  <c:v>39125</c:v>
                </c:pt>
                <c:pt idx="29">
                  <c:v>39126</c:v>
                </c:pt>
                <c:pt idx="30">
                  <c:v>39127</c:v>
                </c:pt>
                <c:pt idx="31">
                  <c:v>39128</c:v>
                </c:pt>
                <c:pt idx="32">
                  <c:v>39129</c:v>
                </c:pt>
                <c:pt idx="33">
                  <c:v>39133</c:v>
                </c:pt>
                <c:pt idx="34">
                  <c:v>39134</c:v>
                </c:pt>
                <c:pt idx="35">
                  <c:v>39135</c:v>
                </c:pt>
                <c:pt idx="36">
                  <c:v>39136</c:v>
                </c:pt>
                <c:pt idx="37">
                  <c:v>39139</c:v>
                </c:pt>
                <c:pt idx="38">
                  <c:v>39140</c:v>
                </c:pt>
                <c:pt idx="39">
                  <c:v>39141</c:v>
                </c:pt>
                <c:pt idx="40">
                  <c:v>39142</c:v>
                </c:pt>
                <c:pt idx="41">
                  <c:v>39143</c:v>
                </c:pt>
                <c:pt idx="42">
                  <c:v>39146</c:v>
                </c:pt>
                <c:pt idx="43">
                  <c:v>39147</c:v>
                </c:pt>
                <c:pt idx="44">
                  <c:v>39148</c:v>
                </c:pt>
                <c:pt idx="45">
                  <c:v>39149</c:v>
                </c:pt>
                <c:pt idx="46">
                  <c:v>39150</c:v>
                </c:pt>
                <c:pt idx="47">
                  <c:v>39153</c:v>
                </c:pt>
                <c:pt idx="48">
                  <c:v>39154</c:v>
                </c:pt>
                <c:pt idx="49">
                  <c:v>39155</c:v>
                </c:pt>
                <c:pt idx="50">
                  <c:v>39156</c:v>
                </c:pt>
                <c:pt idx="51">
                  <c:v>39157</c:v>
                </c:pt>
                <c:pt idx="52">
                  <c:v>39160</c:v>
                </c:pt>
                <c:pt idx="53">
                  <c:v>39161</c:v>
                </c:pt>
                <c:pt idx="54">
                  <c:v>39162</c:v>
                </c:pt>
                <c:pt idx="55">
                  <c:v>39163</c:v>
                </c:pt>
                <c:pt idx="56">
                  <c:v>39164</c:v>
                </c:pt>
                <c:pt idx="57">
                  <c:v>39167</c:v>
                </c:pt>
                <c:pt idx="58">
                  <c:v>39168</c:v>
                </c:pt>
                <c:pt idx="59">
                  <c:v>39169</c:v>
                </c:pt>
                <c:pt idx="60">
                  <c:v>39170</c:v>
                </c:pt>
                <c:pt idx="61">
                  <c:v>39171</c:v>
                </c:pt>
                <c:pt idx="62">
                  <c:v>39174</c:v>
                </c:pt>
                <c:pt idx="63">
                  <c:v>39175</c:v>
                </c:pt>
                <c:pt idx="64">
                  <c:v>39176</c:v>
                </c:pt>
                <c:pt idx="65">
                  <c:v>39177</c:v>
                </c:pt>
                <c:pt idx="66">
                  <c:v>39181</c:v>
                </c:pt>
                <c:pt idx="67">
                  <c:v>39182</c:v>
                </c:pt>
                <c:pt idx="68">
                  <c:v>39183</c:v>
                </c:pt>
                <c:pt idx="69">
                  <c:v>39184</c:v>
                </c:pt>
                <c:pt idx="70">
                  <c:v>39185</c:v>
                </c:pt>
                <c:pt idx="71">
                  <c:v>39188</c:v>
                </c:pt>
                <c:pt idx="72">
                  <c:v>39189</c:v>
                </c:pt>
                <c:pt idx="73">
                  <c:v>39190</c:v>
                </c:pt>
                <c:pt idx="74">
                  <c:v>39191</c:v>
                </c:pt>
                <c:pt idx="75">
                  <c:v>39192</c:v>
                </c:pt>
                <c:pt idx="76">
                  <c:v>39195</c:v>
                </c:pt>
                <c:pt idx="77">
                  <c:v>39196</c:v>
                </c:pt>
                <c:pt idx="78">
                  <c:v>39197</c:v>
                </c:pt>
                <c:pt idx="79">
                  <c:v>39198</c:v>
                </c:pt>
                <c:pt idx="80">
                  <c:v>39199</c:v>
                </c:pt>
                <c:pt idx="81">
                  <c:v>39202</c:v>
                </c:pt>
                <c:pt idx="82">
                  <c:v>39203</c:v>
                </c:pt>
                <c:pt idx="83">
                  <c:v>39204</c:v>
                </c:pt>
                <c:pt idx="84">
                  <c:v>39205</c:v>
                </c:pt>
                <c:pt idx="85">
                  <c:v>39206</c:v>
                </c:pt>
                <c:pt idx="86">
                  <c:v>39209</c:v>
                </c:pt>
                <c:pt idx="87">
                  <c:v>39210</c:v>
                </c:pt>
                <c:pt idx="88">
                  <c:v>39211</c:v>
                </c:pt>
                <c:pt idx="89">
                  <c:v>39212</c:v>
                </c:pt>
                <c:pt idx="90">
                  <c:v>39213</c:v>
                </c:pt>
                <c:pt idx="91">
                  <c:v>39216</c:v>
                </c:pt>
                <c:pt idx="92">
                  <c:v>39217</c:v>
                </c:pt>
                <c:pt idx="93">
                  <c:v>39218</c:v>
                </c:pt>
                <c:pt idx="94">
                  <c:v>39219</c:v>
                </c:pt>
                <c:pt idx="95">
                  <c:v>39220</c:v>
                </c:pt>
                <c:pt idx="96">
                  <c:v>39223</c:v>
                </c:pt>
                <c:pt idx="97">
                  <c:v>39224</c:v>
                </c:pt>
                <c:pt idx="98">
                  <c:v>39225</c:v>
                </c:pt>
                <c:pt idx="99">
                  <c:v>39226</c:v>
                </c:pt>
                <c:pt idx="100">
                  <c:v>39227</c:v>
                </c:pt>
                <c:pt idx="101">
                  <c:v>39231</c:v>
                </c:pt>
                <c:pt idx="102">
                  <c:v>39232</c:v>
                </c:pt>
                <c:pt idx="103">
                  <c:v>39233</c:v>
                </c:pt>
                <c:pt idx="104">
                  <c:v>39234</c:v>
                </c:pt>
                <c:pt idx="105">
                  <c:v>39237</c:v>
                </c:pt>
                <c:pt idx="106">
                  <c:v>39238</c:v>
                </c:pt>
                <c:pt idx="107">
                  <c:v>39239</c:v>
                </c:pt>
                <c:pt idx="108">
                  <c:v>39240</c:v>
                </c:pt>
                <c:pt idx="109">
                  <c:v>39241</c:v>
                </c:pt>
                <c:pt idx="110">
                  <c:v>39244</c:v>
                </c:pt>
                <c:pt idx="111">
                  <c:v>39245</c:v>
                </c:pt>
                <c:pt idx="112">
                  <c:v>39246</c:v>
                </c:pt>
                <c:pt idx="113">
                  <c:v>39247</c:v>
                </c:pt>
                <c:pt idx="114">
                  <c:v>39248</c:v>
                </c:pt>
                <c:pt idx="115">
                  <c:v>39251</c:v>
                </c:pt>
                <c:pt idx="116">
                  <c:v>39252</c:v>
                </c:pt>
                <c:pt idx="117">
                  <c:v>39253</c:v>
                </c:pt>
                <c:pt idx="118">
                  <c:v>39254</c:v>
                </c:pt>
                <c:pt idx="119">
                  <c:v>39255</c:v>
                </c:pt>
                <c:pt idx="120">
                  <c:v>39258</c:v>
                </c:pt>
                <c:pt idx="121">
                  <c:v>39259</c:v>
                </c:pt>
                <c:pt idx="122">
                  <c:v>39260</c:v>
                </c:pt>
                <c:pt idx="123">
                  <c:v>39261</c:v>
                </c:pt>
                <c:pt idx="124">
                  <c:v>39262</c:v>
                </c:pt>
                <c:pt idx="125">
                  <c:v>39265</c:v>
                </c:pt>
                <c:pt idx="126">
                  <c:v>39266</c:v>
                </c:pt>
                <c:pt idx="127">
                  <c:v>39268</c:v>
                </c:pt>
                <c:pt idx="128">
                  <c:v>39269</c:v>
                </c:pt>
                <c:pt idx="129">
                  <c:v>39272</c:v>
                </c:pt>
                <c:pt idx="130">
                  <c:v>39273</c:v>
                </c:pt>
                <c:pt idx="131">
                  <c:v>39274</c:v>
                </c:pt>
                <c:pt idx="132">
                  <c:v>39275</c:v>
                </c:pt>
                <c:pt idx="133">
                  <c:v>39276</c:v>
                </c:pt>
                <c:pt idx="134">
                  <c:v>39279</c:v>
                </c:pt>
                <c:pt idx="135">
                  <c:v>39280</c:v>
                </c:pt>
                <c:pt idx="136">
                  <c:v>39281</c:v>
                </c:pt>
                <c:pt idx="137">
                  <c:v>39282</c:v>
                </c:pt>
                <c:pt idx="138">
                  <c:v>39283</c:v>
                </c:pt>
                <c:pt idx="139">
                  <c:v>39286</c:v>
                </c:pt>
                <c:pt idx="140">
                  <c:v>39287</c:v>
                </c:pt>
                <c:pt idx="141">
                  <c:v>39288</c:v>
                </c:pt>
                <c:pt idx="142">
                  <c:v>39289</c:v>
                </c:pt>
                <c:pt idx="143">
                  <c:v>39290</c:v>
                </c:pt>
                <c:pt idx="144">
                  <c:v>39293</c:v>
                </c:pt>
                <c:pt idx="145">
                  <c:v>39294</c:v>
                </c:pt>
                <c:pt idx="146">
                  <c:v>39295</c:v>
                </c:pt>
                <c:pt idx="147">
                  <c:v>39296</c:v>
                </c:pt>
                <c:pt idx="148">
                  <c:v>39297</c:v>
                </c:pt>
                <c:pt idx="149">
                  <c:v>39300</c:v>
                </c:pt>
                <c:pt idx="150">
                  <c:v>39301</c:v>
                </c:pt>
                <c:pt idx="151">
                  <c:v>39302</c:v>
                </c:pt>
                <c:pt idx="152">
                  <c:v>39303</c:v>
                </c:pt>
                <c:pt idx="153">
                  <c:v>39304</c:v>
                </c:pt>
                <c:pt idx="154">
                  <c:v>39307</c:v>
                </c:pt>
                <c:pt idx="155">
                  <c:v>39308</c:v>
                </c:pt>
                <c:pt idx="156">
                  <c:v>39309</c:v>
                </c:pt>
                <c:pt idx="157">
                  <c:v>39310</c:v>
                </c:pt>
                <c:pt idx="158">
                  <c:v>39311</c:v>
                </c:pt>
                <c:pt idx="159">
                  <c:v>39314</c:v>
                </c:pt>
                <c:pt idx="160">
                  <c:v>39315</c:v>
                </c:pt>
                <c:pt idx="161">
                  <c:v>39316</c:v>
                </c:pt>
                <c:pt idx="162">
                  <c:v>39317</c:v>
                </c:pt>
                <c:pt idx="163">
                  <c:v>39318</c:v>
                </c:pt>
                <c:pt idx="164">
                  <c:v>39321</c:v>
                </c:pt>
                <c:pt idx="165">
                  <c:v>39322</c:v>
                </c:pt>
                <c:pt idx="166">
                  <c:v>39323</c:v>
                </c:pt>
                <c:pt idx="167">
                  <c:v>39324</c:v>
                </c:pt>
                <c:pt idx="168">
                  <c:v>39325</c:v>
                </c:pt>
                <c:pt idx="169">
                  <c:v>39329</c:v>
                </c:pt>
                <c:pt idx="170">
                  <c:v>39330</c:v>
                </c:pt>
                <c:pt idx="171">
                  <c:v>39331</c:v>
                </c:pt>
                <c:pt idx="172">
                  <c:v>39332</c:v>
                </c:pt>
                <c:pt idx="173">
                  <c:v>39335</c:v>
                </c:pt>
                <c:pt idx="174">
                  <c:v>39336</c:v>
                </c:pt>
                <c:pt idx="175">
                  <c:v>39337</c:v>
                </c:pt>
                <c:pt idx="176">
                  <c:v>39338</c:v>
                </c:pt>
                <c:pt idx="177">
                  <c:v>39339</c:v>
                </c:pt>
                <c:pt idx="178">
                  <c:v>39342</c:v>
                </c:pt>
                <c:pt idx="179">
                  <c:v>39343</c:v>
                </c:pt>
                <c:pt idx="180">
                  <c:v>39344</c:v>
                </c:pt>
                <c:pt idx="181">
                  <c:v>39345</c:v>
                </c:pt>
                <c:pt idx="182">
                  <c:v>39346</c:v>
                </c:pt>
                <c:pt idx="183">
                  <c:v>39349</c:v>
                </c:pt>
                <c:pt idx="184">
                  <c:v>39350</c:v>
                </c:pt>
                <c:pt idx="185">
                  <c:v>39351</c:v>
                </c:pt>
                <c:pt idx="186">
                  <c:v>39352</c:v>
                </c:pt>
                <c:pt idx="187">
                  <c:v>39353</c:v>
                </c:pt>
                <c:pt idx="188">
                  <c:v>39356</c:v>
                </c:pt>
                <c:pt idx="189">
                  <c:v>39357</c:v>
                </c:pt>
                <c:pt idx="190">
                  <c:v>39358</c:v>
                </c:pt>
                <c:pt idx="191">
                  <c:v>39359</c:v>
                </c:pt>
                <c:pt idx="192">
                  <c:v>39360</c:v>
                </c:pt>
                <c:pt idx="193">
                  <c:v>39364</c:v>
                </c:pt>
                <c:pt idx="194">
                  <c:v>39365</c:v>
                </c:pt>
                <c:pt idx="195">
                  <c:v>39366</c:v>
                </c:pt>
                <c:pt idx="196">
                  <c:v>39367</c:v>
                </c:pt>
                <c:pt idx="197">
                  <c:v>39370</c:v>
                </c:pt>
                <c:pt idx="198">
                  <c:v>39371</c:v>
                </c:pt>
                <c:pt idx="199">
                  <c:v>39372</c:v>
                </c:pt>
                <c:pt idx="200">
                  <c:v>39373</c:v>
                </c:pt>
                <c:pt idx="201">
                  <c:v>39374</c:v>
                </c:pt>
                <c:pt idx="202">
                  <c:v>39377</c:v>
                </c:pt>
                <c:pt idx="203">
                  <c:v>39378</c:v>
                </c:pt>
                <c:pt idx="204">
                  <c:v>39379</c:v>
                </c:pt>
                <c:pt idx="205">
                  <c:v>39380</c:v>
                </c:pt>
                <c:pt idx="206">
                  <c:v>39381</c:v>
                </c:pt>
                <c:pt idx="207">
                  <c:v>39384</c:v>
                </c:pt>
                <c:pt idx="208">
                  <c:v>39385</c:v>
                </c:pt>
                <c:pt idx="209">
                  <c:v>39386</c:v>
                </c:pt>
                <c:pt idx="210">
                  <c:v>39387</c:v>
                </c:pt>
                <c:pt idx="211">
                  <c:v>39388</c:v>
                </c:pt>
                <c:pt idx="212">
                  <c:v>39391</c:v>
                </c:pt>
                <c:pt idx="213">
                  <c:v>39392</c:v>
                </c:pt>
                <c:pt idx="214">
                  <c:v>39393</c:v>
                </c:pt>
                <c:pt idx="215">
                  <c:v>39394</c:v>
                </c:pt>
                <c:pt idx="216">
                  <c:v>39395</c:v>
                </c:pt>
                <c:pt idx="217">
                  <c:v>39399</c:v>
                </c:pt>
                <c:pt idx="218">
                  <c:v>39400</c:v>
                </c:pt>
                <c:pt idx="219">
                  <c:v>39401</c:v>
                </c:pt>
                <c:pt idx="220">
                  <c:v>39402</c:v>
                </c:pt>
                <c:pt idx="221">
                  <c:v>39405</c:v>
                </c:pt>
                <c:pt idx="222">
                  <c:v>39406</c:v>
                </c:pt>
                <c:pt idx="223">
                  <c:v>39407</c:v>
                </c:pt>
                <c:pt idx="224">
                  <c:v>39409</c:v>
                </c:pt>
                <c:pt idx="225">
                  <c:v>39412</c:v>
                </c:pt>
                <c:pt idx="226">
                  <c:v>39413</c:v>
                </c:pt>
                <c:pt idx="227">
                  <c:v>39414</c:v>
                </c:pt>
                <c:pt idx="228">
                  <c:v>39415</c:v>
                </c:pt>
                <c:pt idx="229">
                  <c:v>39416</c:v>
                </c:pt>
                <c:pt idx="230">
                  <c:v>39419</c:v>
                </c:pt>
                <c:pt idx="231">
                  <c:v>39420</c:v>
                </c:pt>
                <c:pt idx="232">
                  <c:v>39421</c:v>
                </c:pt>
                <c:pt idx="233">
                  <c:v>39422</c:v>
                </c:pt>
                <c:pt idx="234">
                  <c:v>39423</c:v>
                </c:pt>
                <c:pt idx="235">
                  <c:v>39426</c:v>
                </c:pt>
                <c:pt idx="236">
                  <c:v>39427</c:v>
                </c:pt>
                <c:pt idx="237">
                  <c:v>39428</c:v>
                </c:pt>
                <c:pt idx="238">
                  <c:v>39429</c:v>
                </c:pt>
                <c:pt idx="239">
                  <c:v>39430</c:v>
                </c:pt>
                <c:pt idx="240">
                  <c:v>39433</c:v>
                </c:pt>
                <c:pt idx="241">
                  <c:v>39434</c:v>
                </c:pt>
                <c:pt idx="242">
                  <c:v>39435</c:v>
                </c:pt>
                <c:pt idx="243">
                  <c:v>39436</c:v>
                </c:pt>
                <c:pt idx="244">
                  <c:v>39437</c:v>
                </c:pt>
                <c:pt idx="245">
                  <c:v>39440</c:v>
                </c:pt>
                <c:pt idx="246">
                  <c:v>39442</c:v>
                </c:pt>
                <c:pt idx="247">
                  <c:v>39443</c:v>
                </c:pt>
                <c:pt idx="248">
                  <c:v>39444</c:v>
                </c:pt>
                <c:pt idx="249">
                  <c:v>39447</c:v>
                </c:pt>
                <c:pt idx="250">
                  <c:v>39449</c:v>
                </c:pt>
                <c:pt idx="251">
                  <c:v>39450</c:v>
                </c:pt>
                <c:pt idx="252">
                  <c:v>39451</c:v>
                </c:pt>
                <c:pt idx="253">
                  <c:v>39454</c:v>
                </c:pt>
                <c:pt idx="254">
                  <c:v>39455</c:v>
                </c:pt>
                <c:pt idx="255">
                  <c:v>39456</c:v>
                </c:pt>
                <c:pt idx="256">
                  <c:v>39457</c:v>
                </c:pt>
                <c:pt idx="257">
                  <c:v>39458</c:v>
                </c:pt>
                <c:pt idx="258">
                  <c:v>39461</c:v>
                </c:pt>
                <c:pt idx="259">
                  <c:v>39462</c:v>
                </c:pt>
                <c:pt idx="260">
                  <c:v>39463</c:v>
                </c:pt>
                <c:pt idx="261">
                  <c:v>39464</c:v>
                </c:pt>
                <c:pt idx="262">
                  <c:v>39465</c:v>
                </c:pt>
                <c:pt idx="263">
                  <c:v>39469</c:v>
                </c:pt>
                <c:pt idx="264">
                  <c:v>39470</c:v>
                </c:pt>
                <c:pt idx="265">
                  <c:v>39471</c:v>
                </c:pt>
                <c:pt idx="266">
                  <c:v>39472</c:v>
                </c:pt>
                <c:pt idx="267">
                  <c:v>39475</c:v>
                </c:pt>
                <c:pt idx="268">
                  <c:v>39476</c:v>
                </c:pt>
                <c:pt idx="269">
                  <c:v>39477</c:v>
                </c:pt>
                <c:pt idx="270">
                  <c:v>39478</c:v>
                </c:pt>
                <c:pt idx="271">
                  <c:v>39479</c:v>
                </c:pt>
                <c:pt idx="272">
                  <c:v>39482</c:v>
                </c:pt>
                <c:pt idx="273">
                  <c:v>39483</c:v>
                </c:pt>
                <c:pt idx="274">
                  <c:v>39484</c:v>
                </c:pt>
                <c:pt idx="275">
                  <c:v>39485</c:v>
                </c:pt>
                <c:pt idx="276">
                  <c:v>39486</c:v>
                </c:pt>
                <c:pt idx="277">
                  <c:v>39489</c:v>
                </c:pt>
                <c:pt idx="278">
                  <c:v>39490</c:v>
                </c:pt>
                <c:pt idx="279">
                  <c:v>39491</c:v>
                </c:pt>
                <c:pt idx="280">
                  <c:v>39492</c:v>
                </c:pt>
                <c:pt idx="281">
                  <c:v>39493</c:v>
                </c:pt>
                <c:pt idx="282">
                  <c:v>39497</c:v>
                </c:pt>
                <c:pt idx="283">
                  <c:v>39498</c:v>
                </c:pt>
                <c:pt idx="284">
                  <c:v>39499</c:v>
                </c:pt>
                <c:pt idx="285">
                  <c:v>39500</c:v>
                </c:pt>
                <c:pt idx="286">
                  <c:v>39503</c:v>
                </c:pt>
                <c:pt idx="287">
                  <c:v>39504</c:v>
                </c:pt>
                <c:pt idx="288">
                  <c:v>39505</c:v>
                </c:pt>
                <c:pt idx="289">
                  <c:v>39506</c:v>
                </c:pt>
                <c:pt idx="290">
                  <c:v>39507</c:v>
                </c:pt>
                <c:pt idx="291">
                  <c:v>39510</c:v>
                </c:pt>
                <c:pt idx="292">
                  <c:v>39511</c:v>
                </c:pt>
                <c:pt idx="293">
                  <c:v>39512</c:v>
                </c:pt>
                <c:pt idx="294">
                  <c:v>39513</c:v>
                </c:pt>
                <c:pt idx="295">
                  <c:v>39514</c:v>
                </c:pt>
                <c:pt idx="296">
                  <c:v>39517</c:v>
                </c:pt>
                <c:pt idx="297">
                  <c:v>39518</c:v>
                </c:pt>
                <c:pt idx="298">
                  <c:v>39519</c:v>
                </c:pt>
                <c:pt idx="299">
                  <c:v>39520</c:v>
                </c:pt>
                <c:pt idx="300">
                  <c:v>39521</c:v>
                </c:pt>
                <c:pt idx="301">
                  <c:v>39524</c:v>
                </c:pt>
                <c:pt idx="302">
                  <c:v>39525</c:v>
                </c:pt>
                <c:pt idx="303">
                  <c:v>39526</c:v>
                </c:pt>
                <c:pt idx="304">
                  <c:v>39527</c:v>
                </c:pt>
                <c:pt idx="305">
                  <c:v>39531</c:v>
                </c:pt>
                <c:pt idx="306">
                  <c:v>39532</c:v>
                </c:pt>
                <c:pt idx="307">
                  <c:v>39533</c:v>
                </c:pt>
                <c:pt idx="308">
                  <c:v>39534</c:v>
                </c:pt>
                <c:pt idx="309">
                  <c:v>39535</c:v>
                </c:pt>
                <c:pt idx="310">
                  <c:v>39538</c:v>
                </c:pt>
                <c:pt idx="311">
                  <c:v>39539</c:v>
                </c:pt>
                <c:pt idx="312">
                  <c:v>39540</c:v>
                </c:pt>
                <c:pt idx="313">
                  <c:v>39541</c:v>
                </c:pt>
                <c:pt idx="314">
                  <c:v>39542</c:v>
                </c:pt>
                <c:pt idx="315">
                  <c:v>39545</c:v>
                </c:pt>
                <c:pt idx="316">
                  <c:v>39546</c:v>
                </c:pt>
                <c:pt idx="317">
                  <c:v>39547</c:v>
                </c:pt>
                <c:pt idx="318">
                  <c:v>39548</c:v>
                </c:pt>
                <c:pt idx="319">
                  <c:v>39549</c:v>
                </c:pt>
                <c:pt idx="320">
                  <c:v>39552</c:v>
                </c:pt>
                <c:pt idx="321">
                  <c:v>39553</c:v>
                </c:pt>
                <c:pt idx="322">
                  <c:v>39554</c:v>
                </c:pt>
              </c:numCache>
            </c:numRef>
          </c:cat>
          <c:val>
            <c:numRef>
              <c:f>'[4]21'!$O$5:$O$327</c:f>
              <c:numCache>
                <c:ptCount val="323"/>
                <c:pt idx="0">
                  <c:v>8.000000000000007</c:v>
                </c:pt>
                <c:pt idx="1">
                  <c:v>1.9999999999999574</c:v>
                </c:pt>
                <c:pt idx="2">
                  <c:v>7.000000000000028</c:v>
                </c:pt>
                <c:pt idx="3">
                  <c:v>2.000000000000046</c:v>
                </c:pt>
                <c:pt idx="4">
                  <c:v>0.9999999999999787</c:v>
                </c:pt>
                <c:pt idx="5">
                  <c:v>0.9999999999999787</c:v>
                </c:pt>
                <c:pt idx="6">
                  <c:v>3.9999999999999147</c:v>
                </c:pt>
                <c:pt idx="7">
                  <c:v>7.999999999999918</c:v>
                </c:pt>
                <c:pt idx="8">
                  <c:v>4.0000000000000036</c:v>
                </c:pt>
                <c:pt idx="9">
                  <c:v>8.000000000000007</c:v>
                </c:pt>
                <c:pt idx="10">
                  <c:v>5.999999999999961</c:v>
                </c:pt>
                <c:pt idx="11">
                  <c:v>6.99999999999994</c:v>
                </c:pt>
                <c:pt idx="12">
                  <c:v>8.000000000000007</c:v>
                </c:pt>
                <c:pt idx="13">
                  <c:v>8.999999999999986</c:v>
                </c:pt>
                <c:pt idx="14">
                  <c:v>3.9999999999999147</c:v>
                </c:pt>
                <c:pt idx="15">
                  <c:v>7.999999999999918</c:v>
                </c:pt>
                <c:pt idx="16">
                  <c:v>4.999999999999982</c:v>
                </c:pt>
                <c:pt idx="17">
                  <c:v>4.999999999999982</c:v>
                </c:pt>
                <c:pt idx="18">
                  <c:v>8.000000000000007</c:v>
                </c:pt>
                <c:pt idx="19">
                  <c:v>6.99999999999994</c:v>
                </c:pt>
                <c:pt idx="20">
                  <c:v>8.999999999999986</c:v>
                </c:pt>
                <c:pt idx="21">
                  <c:v>6.99999999999994</c:v>
                </c:pt>
                <c:pt idx="22">
                  <c:v>7.999999999999918</c:v>
                </c:pt>
                <c:pt idx="23">
                  <c:v>7.999999999999918</c:v>
                </c:pt>
                <c:pt idx="24">
                  <c:v>2.999999999999936</c:v>
                </c:pt>
                <c:pt idx="25">
                  <c:v>0.9999999999999787</c:v>
                </c:pt>
                <c:pt idx="26">
                  <c:v>2.999999999999936</c:v>
                </c:pt>
                <c:pt idx="27">
                  <c:v>1.9999999999999574</c:v>
                </c:pt>
                <c:pt idx="28">
                  <c:v>5.999999999999961</c:v>
                </c:pt>
                <c:pt idx="29">
                  <c:v>0.9999999999999787</c:v>
                </c:pt>
                <c:pt idx="30">
                  <c:v>3.9999999999999147</c:v>
                </c:pt>
                <c:pt idx="31">
                  <c:v>3.000000000000025</c:v>
                </c:pt>
                <c:pt idx="32">
                  <c:v>5.999999999999961</c:v>
                </c:pt>
                <c:pt idx="33">
                  <c:v>8.999999999999986</c:v>
                </c:pt>
                <c:pt idx="34">
                  <c:v>6.00000000000005</c:v>
                </c:pt>
                <c:pt idx="35">
                  <c:v>5.999999999999961</c:v>
                </c:pt>
                <c:pt idx="36">
                  <c:v>4.999999999999982</c:v>
                </c:pt>
                <c:pt idx="37">
                  <c:v>4.999999999999982</c:v>
                </c:pt>
                <c:pt idx="38">
                  <c:v>8.000000000000007</c:v>
                </c:pt>
                <c:pt idx="39">
                  <c:v>8.000000000000007</c:v>
                </c:pt>
                <c:pt idx="40">
                  <c:v>8.000000000000007</c:v>
                </c:pt>
                <c:pt idx="41">
                  <c:v>5.999999999999961</c:v>
                </c:pt>
                <c:pt idx="42">
                  <c:v>2.999999999999936</c:v>
                </c:pt>
                <c:pt idx="43">
                  <c:v>7.000000000000028</c:v>
                </c:pt>
                <c:pt idx="44">
                  <c:v>4.0000000000000036</c:v>
                </c:pt>
                <c:pt idx="45">
                  <c:v>3.9999999999999147</c:v>
                </c:pt>
                <c:pt idx="46">
                  <c:v>4.999999999999982</c:v>
                </c:pt>
                <c:pt idx="47">
                  <c:v>1.9999999999999574</c:v>
                </c:pt>
                <c:pt idx="48">
                  <c:v>3.9999999999999147</c:v>
                </c:pt>
                <c:pt idx="49">
                  <c:v>5.999999999999961</c:v>
                </c:pt>
                <c:pt idx="50">
                  <c:v>4.999999999999982</c:v>
                </c:pt>
                <c:pt idx="51">
                  <c:v>7.000000000000028</c:v>
                </c:pt>
                <c:pt idx="52">
                  <c:v>4.999999999999982</c:v>
                </c:pt>
                <c:pt idx="53">
                  <c:v>4.999999999999982</c:v>
                </c:pt>
                <c:pt idx="54">
                  <c:v>3.9999999999999147</c:v>
                </c:pt>
                <c:pt idx="55">
                  <c:v>3.9999999999999147</c:v>
                </c:pt>
                <c:pt idx="56">
                  <c:v>6.00000000000005</c:v>
                </c:pt>
                <c:pt idx="57">
                  <c:v>4.999999999999982</c:v>
                </c:pt>
                <c:pt idx="58">
                  <c:v>4.999999999999982</c:v>
                </c:pt>
                <c:pt idx="59">
                  <c:v>6.99999999999994</c:v>
                </c:pt>
                <c:pt idx="60">
                  <c:v>4.999999999999982</c:v>
                </c:pt>
                <c:pt idx="61">
                  <c:v>6.99999999999994</c:v>
                </c:pt>
                <c:pt idx="62">
                  <c:v>4.999999999999982</c:v>
                </c:pt>
                <c:pt idx="63">
                  <c:v>5.999999999999961</c:v>
                </c:pt>
                <c:pt idx="64">
                  <c:v>8.000000000000007</c:v>
                </c:pt>
                <c:pt idx="65">
                  <c:v>4.0000000000000036</c:v>
                </c:pt>
                <c:pt idx="66">
                  <c:v>4.0000000000000036</c:v>
                </c:pt>
                <c:pt idx="67">
                  <c:v>7.000000000000028</c:v>
                </c:pt>
                <c:pt idx="68">
                  <c:v>4.0000000000000036</c:v>
                </c:pt>
                <c:pt idx="69">
                  <c:v>7.000000000000028</c:v>
                </c:pt>
                <c:pt idx="70">
                  <c:v>4.0000000000000036</c:v>
                </c:pt>
                <c:pt idx="71">
                  <c:v>10.000000000000053</c:v>
                </c:pt>
                <c:pt idx="72">
                  <c:v>7.000000000000028</c:v>
                </c:pt>
                <c:pt idx="73">
                  <c:v>4.999999999999982</c:v>
                </c:pt>
                <c:pt idx="74">
                  <c:v>4.999999999999982</c:v>
                </c:pt>
                <c:pt idx="75">
                  <c:v>3.9999999999999147</c:v>
                </c:pt>
                <c:pt idx="76">
                  <c:v>6.00000000000005</c:v>
                </c:pt>
                <c:pt idx="77">
                  <c:v>2.999999999999936</c:v>
                </c:pt>
                <c:pt idx="78">
                  <c:v>4.0000000000000036</c:v>
                </c:pt>
                <c:pt idx="79">
                  <c:v>4.999999999999982</c:v>
                </c:pt>
                <c:pt idx="80">
                  <c:v>6.00000000000005</c:v>
                </c:pt>
                <c:pt idx="81">
                  <c:v>7.000000000000028</c:v>
                </c:pt>
                <c:pt idx="82">
                  <c:v>6.99999999999994</c:v>
                </c:pt>
                <c:pt idx="83">
                  <c:v>4.999999999999982</c:v>
                </c:pt>
                <c:pt idx="84">
                  <c:v>3.000000000000025</c:v>
                </c:pt>
                <c:pt idx="85">
                  <c:v>7.999999999999918</c:v>
                </c:pt>
                <c:pt idx="86">
                  <c:v>4.999999999999982</c:v>
                </c:pt>
                <c:pt idx="87">
                  <c:v>7.999999999999918</c:v>
                </c:pt>
                <c:pt idx="88">
                  <c:v>6.99999999999994</c:v>
                </c:pt>
                <c:pt idx="89">
                  <c:v>6.99999999999994</c:v>
                </c:pt>
                <c:pt idx="90">
                  <c:v>4.999999999999982</c:v>
                </c:pt>
                <c:pt idx="91">
                  <c:v>4.0000000000000036</c:v>
                </c:pt>
                <c:pt idx="92">
                  <c:v>1.9999999999999574</c:v>
                </c:pt>
                <c:pt idx="93">
                  <c:v>5.999999999999961</c:v>
                </c:pt>
                <c:pt idx="94">
                  <c:v>1.9999999999999574</c:v>
                </c:pt>
                <c:pt idx="95">
                  <c:v>6.99999999999994</c:v>
                </c:pt>
                <c:pt idx="96">
                  <c:v>3.9999999999999147</c:v>
                </c:pt>
                <c:pt idx="97">
                  <c:v>1.9999999999999574</c:v>
                </c:pt>
                <c:pt idx="98">
                  <c:v>4.999999999999982</c:v>
                </c:pt>
                <c:pt idx="99">
                  <c:v>3.9999999999999147</c:v>
                </c:pt>
                <c:pt idx="100">
                  <c:v>4.999999999999982</c:v>
                </c:pt>
                <c:pt idx="101">
                  <c:v>5.999999999999961</c:v>
                </c:pt>
                <c:pt idx="102">
                  <c:v>4.999999999999982</c:v>
                </c:pt>
                <c:pt idx="103">
                  <c:v>4.0000000000000036</c:v>
                </c:pt>
                <c:pt idx="104">
                  <c:v>4.999999999999982</c:v>
                </c:pt>
                <c:pt idx="105">
                  <c:v>9.999999999999964</c:v>
                </c:pt>
                <c:pt idx="106">
                  <c:v>4.999999999999982</c:v>
                </c:pt>
                <c:pt idx="107">
                  <c:v>8.000000000000007</c:v>
                </c:pt>
                <c:pt idx="108">
                  <c:v>5.999999999999961</c:v>
                </c:pt>
                <c:pt idx="109">
                  <c:v>7.000000000000028</c:v>
                </c:pt>
                <c:pt idx="110">
                  <c:v>6.99999999999994</c:v>
                </c:pt>
                <c:pt idx="111">
                  <c:v>4.999999999999982</c:v>
                </c:pt>
                <c:pt idx="112">
                  <c:v>3.000000000000025</c:v>
                </c:pt>
                <c:pt idx="113">
                  <c:v>2.000000000000046</c:v>
                </c:pt>
                <c:pt idx="114">
                  <c:v>2.000000000000046</c:v>
                </c:pt>
                <c:pt idx="115">
                  <c:v>5.999999999999961</c:v>
                </c:pt>
                <c:pt idx="116">
                  <c:v>4.0000000000000036</c:v>
                </c:pt>
                <c:pt idx="117">
                  <c:v>4.999999999999982</c:v>
                </c:pt>
                <c:pt idx="118">
                  <c:v>8.999999999999986</c:v>
                </c:pt>
                <c:pt idx="119">
                  <c:v>4.999999999999982</c:v>
                </c:pt>
                <c:pt idx="120">
                  <c:v>10.000000000000053</c:v>
                </c:pt>
                <c:pt idx="121">
                  <c:v>4.999999999999982</c:v>
                </c:pt>
                <c:pt idx="122">
                  <c:v>8.000000000000007</c:v>
                </c:pt>
                <c:pt idx="123">
                  <c:v>7.000000000000028</c:v>
                </c:pt>
                <c:pt idx="124">
                  <c:v>8.999999999999986</c:v>
                </c:pt>
                <c:pt idx="125">
                  <c:v>5.999999999999961</c:v>
                </c:pt>
                <c:pt idx="126">
                  <c:v>5.999999999999961</c:v>
                </c:pt>
                <c:pt idx="127">
                  <c:v>8.000000000000007</c:v>
                </c:pt>
                <c:pt idx="128">
                  <c:v>8.000000000000007</c:v>
                </c:pt>
                <c:pt idx="129">
                  <c:v>3.000000000000025</c:v>
                </c:pt>
                <c:pt idx="130">
                  <c:v>2.000000000000046</c:v>
                </c:pt>
                <c:pt idx="131">
                  <c:v>8.000000000000007</c:v>
                </c:pt>
                <c:pt idx="132">
                  <c:v>6.00000000000005</c:v>
                </c:pt>
                <c:pt idx="133">
                  <c:v>4.999999999999982</c:v>
                </c:pt>
                <c:pt idx="134">
                  <c:v>5.999999999999961</c:v>
                </c:pt>
                <c:pt idx="135">
                  <c:v>3.000000000000025</c:v>
                </c:pt>
                <c:pt idx="136">
                  <c:v>6.00000000000005</c:v>
                </c:pt>
                <c:pt idx="137">
                  <c:v>6.99999999999994</c:v>
                </c:pt>
                <c:pt idx="138">
                  <c:v>6.00000000000005</c:v>
                </c:pt>
                <c:pt idx="139">
                  <c:v>6.00000000000005</c:v>
                </c:pt>
                <c:pt idx="140">
                  <c:v>7.000000000000028</c:v>
                </c:pt>
                <c:pt idx="141">
                  <c:v>4.999999999999982</c:v>
                </c:pt>
                <c:pt idx="142">
                  <c:v>4.0000000000000036</c:v>
                </c:pt>
                <c:pt idx="143">
                  <c:v>5.999999999999961</c:v>
                </c:pt>
                <c:pt idx="144">
                  <c:v>4.999999999999982</c:v>
                </c:pt>
                <c:pt idx="145">
                  <c:v>8.999999999999986</c:v>
                </c:pt>
                <c:pt idx="146">
                  <c:v>8.999999999999986</c:v>
                </c:pt>
                <c:pt idx="147">
                  <c:v>6.00000000000005</c:v>
                </c:pt>
                <c:pt idx="148">
                  <c:v>9.999999999999964</c:v>
                </c:pt>
                <c:pt idx="149">
                  <c:v>9.999999999999964</c:v>
                </c:pt>
                <c:pt idx="150">
                  <c:v>12.00000000000001</c:v>
                </c:pt>
                <c:pt idx="151">
                  <c:v>13.000000000000078</c:v>
                </c:pt>
                <c:pt idx="152">
                  <c:v>25.99999999999998</c:v>
                </c:pt>
                <c:pt idx="153">
                  <c:v>39.00000000000006</c:v>
                </c:pt>
                <c:pt idx="154">
                  <c:v>50.99999999999998</c:v>
                </c:pt>
                <c:pt idx="155">
                  <c:v>50</c:v>
                </c:pt>
                <c:pt idx="156">
                  <c:v>50</c:v>
                </c:pt>
                <c:pt idx="157">
                  <c:v>69.99999999999993</c:v>
                </c:pt>
                <c:pt idx="158">
                  <c:v>79.99999999999999</c:v>
                </c:pt>
                <c:pt idx="159">
                  <c:v>67.99999999999997</c:v>
                </c:pt>
                <c:pt idx="160">
                  <c:v>76.99999999999996</c:v>
                </c:pt>
                <c:pt idx="161">
                  <c:v>74.00000000000003</c:v>
                </c:pt>
                <c:pt idx="162">
                  <c:v>85.99999999999994</c:v>
                </c:pt>
                <c:pt idx="163">
                  <c:v>79.99999999999999</c:v>
                </c:pt>
                <c:pt idx="164">
                  <c:v>79.99999999999999</c:v>
                </c:pt>
                <c:pt idx="165">
                  <c:v>84.99999999999997</c:v>
                </c:pt>
                <c:pt idx="166">
                  <c:v>81.99999999999994</c:v>
                </c:pt>
                <c:pt idx="167">
                  <c:v>96</c:v>
                </c:pt>
                <c:pt idx="168">
                  <c:v>96</c:v>
                </c:pt>
                <c:pt idx="169">
                  <c:v>101.99999999999996</c:v>
                </c:pt>
                <c:pt idx="170">
                  <c:v>113.99999999999997</c:v>
                </c:pt>
                <c:pt idx="171">
                  <c:v>110.00000000000006</c:v>
                </c:pt>
                <c:pt idx="172">
                  <c:v>107.00000000000003</c:v>
                </c:pt>
                <c:pt idx="173">
                  <c:v>124.00000000000003</c:v>
                </c:pt>
                <c:pt idx="174">
                  <c:v>123.99999999999993</c:v>
                </c:pt>
                <c:pt idx="175">
                  <c:v>130.99999999999997</c:v>
                </c:pt>
                <c:pt idx="176">
                  <c:v>120.00000000000001</c:v>
                </c:pt>
                <c:pt idx="177">
                  <c:v>90.00000000000003</c:v>
                </c:pt>
                <c:pt idx="178">
                  <c:v>96</c:v>
                </c:pt>
                <c:pt idx="179">
                  <c:v>64.00000000000006</c:v>
                </c:pt>
                <c:pt idx="180">
                  <c:v>62.000000000000014</c:v>
                </c:pt>
                <c:pt idx="181">
                  <c:v>51.99999999999996</c:v>
                </c:pt>
                <c:pt idx="182">
                  <c:v>50</c:v>
                </c:pt>
                <c:pt idx="183">
                  <c:v>42.99999999999997</c:v>
                </c:pt>
                <c:pt idx="184">
                  <c:v>47.99999999999996</c:v>
                </c:pt>
                <c:pt idx="185">
                  <c:v>56.99999999999994</c:v>
                </c:pt>
                <c:pt idx="186">
                  <c:v>46.99999999999997</c:v>
                </c:pt>
                <c:pt idx="187">
                  <c:v>56.00000000000005</c:v>
                </c:pt>
                <c:pt idx="188">
                  <c:v>41.99999999999999</c:v>
                </c:pt>
                <c:pt idx="189">
                  <c:v>50</c:v>
                </c:pt>
                <c:pt idx="190">
                  <c:v>49.00000000000002</c:v>
                </c:pt>
                <c:pt idx="191">
                  <c:v>46</c:v>
                </c:pt>
                <c:pt idx="192">
                  <c:v>50</c:v>
                </c:pt>
                <c:pt idx="193">
                  <c:v>43.00000000000006</c:v>
                </c:pt>
                <c:pt idx="194">
                  <c:v>50.99999999999998</c:v>
                </c:pt>
                <c:pt idx="195">
                  <c:v>46</c:v>
                </c:pt>
                <c:pt idx="196">
                  <c:v>42.99999999999997</c:v>
                </c:pt>
                <c:pt idx="197">
                  <c:v>33.999999999999986</c:v>
                </c:pt>
                <c:pt idx="198">
                  <c:v>41.000000000000014</c:v>
                </c:pt>
                <c:pt idx="199">
                  <c:v>25</c:v>
                </c:pt>
                <c:pt idx="200">
                  <c:v>29.999999999999982</c:v>
                </c:pt>
                <c:pt idx="201">
                  <c:v>31.00000000000005</c:v>
                </c:pt>
                <c:pt idx="202">
                  <c:v>20.999999999999996</c:v>
                </c:pt>
                <c:pt idx="203">
                  <c:v>29.000000000000004</c:v>
                </c:pt>
                <c:pt idx="204">
                  <c:v>13.999999999999968</c:v>
                </c:pt>
                <c:pt idx="205">
                  <c:v>21.999999999999975</c:v>
                </c:pt>
                <c:pt idx="206">
                  <c:v>26.000000000000068</c:v>
                </c:pt>
                <c:pt idx="207">
                  <c:v>25.99999999999998</c:v>
                </c:pt>
                <c:pt idx="208">
                  <c:v>27.000000000000046</c:v>
                </c:pt>
                <c:pt idx="209">
                  <c:v>30.99999999999996</c:v>
                </c:pt>
                <c:pt idx="210">
                  <c:v>21.999999999999975</c:v>
                </c:pt>
                <c:pt idx="211">
                  <c:v>27.000000000000046</c:v>
                </c:pt>
                <c:pt idx="212">
                  <c:v>25</c:v>
                </c:pt>
                <c:pt idx="213">
                  <c:v>29.999999999999982</c:v>
                </c:pt>
                <c:pt idx="214">
                  <c:v>25.99999999999998</c:v>
                </c:pt>
                <c:pt idx="215">
                  <c:v>32.999999999999915</c:v>
                </c:pt>
                <c:pt idx="216">
                  <c:v>42.99999999999997</c:v>
                </c:pt>
                <c:pt idx="217">
                  <c:v>35.99999999999994</c:v>
                </c:pt>
                <c:pt idx="218">
                  <c:v>37.999999999999986</c:v>
                </c:pt>
                <c:pt idx="219">
                  <c:v>32.00000000000003</c:v>
                </c:pt>
                <c:pt idx="220">
                  <c:v>46.99999999999997</c:v>
                </c:pt>
                <c:pt idx="221">
                  <c:v>46</c:v>
                </c:pt>
                <c:pt idx="222">
                  <c:v>48.00000000000004</c:v>
                </c:pt>
                <c:pt idx="223">
                  <c:v>50</c:v>
                </c:pt>
                <c:pt idx="224">
                  <c:v>48.00000000000004</c:v>
                </c:pt>
                <c:pt idx="225">
                  <c:v>54</c:v>
                </c:pt>
                <c:pt idx="226">
                  <c:v>72.99999999999996</c:v>
                </c:pt>
                <c:pt idx="227">
                  <c:v>67.99999999999997</c:v>
                </c:pt>
                <c:pt idx="228">
                  <c:v>71</c:v>
                </c:pt>
                <c:pt idx="229">
                  <c:v>92.99999999999997</c:v>
                </c:pt>
                <c:pt idx="230">
                  <c:v>117.99999999999997</c:v>
                </c:pt>
                <c:pt idx="231">
                  <c:v>129</c:v>
                </c:pt>
                <c:pt idx="232">
                  <c:v>150</c:v>
                </c:pt>
                <c:pt idx="233">
                  <c:v>140.99999999999991</c:v>
                </c:pt>
                <c:pt idx="234">
                  <c:v>167</c:v>
                </c:pt>
                <c:pt idx="235">
                  <c:v>175.99999999999997</c:v>
                </c:pt>
                <c:pt idx="236">
                  <c:v>189.99999999999994</c:v>
                </c:pt>
                <c:pt idx="237">
                  <c:v>193.99999999999994</c:v>
                </c:pt>
                <c:pt idx="238">
                  <c:v>184.99999999999997</c:v>
                </c:pt>
                <c:pt idx="239">
                  <c:v>156.99999999999994</c:v>
                </c:pt>
                <c:pt idx="240">
                  <c:v>152.00000000000006</c:v>
                </c:pt>
                <c:pt idx="241">
                  <c:v>179</c:v>
                </c:pt>
                <c:pt idx="242">
                  <c:v>142</c:v>
                </c:pt>
                <c:pt idx="243">
                  <c:v>150.99999999999997</c:v>
                </c:pt>
                <c:pt idx="244">
                  <c:v>121</c:v>
                </c:pt>
                <c:pt idx="245">
                  <c:v>92.99999999999997</c:v>
                </c:pt>
                <c:pt idx="246">
                  <c:v>129.99999999999997</c:v>
                </c:pt>
                <c:pt idx="247">
                  <c:v>126.99999999999996</c:v>
                </c:pt>
                <c:pt idx="248">
                  <c:v>113.99999999999997</c:v>
                </c:pt>
                <c:pt idx="249">
                  <c:v>77.99999999999999</c:v>
                </c:pt>
                <c:pt idx="250">
                  <c:v>54.999999999999986</c:v>
                </c:pt>
                <c:pt idx="251">
                  <c:v>47.99999999999996</c:v>
                </c:pt>
                <c:pt idx="252">
                  <c:v>44.00000000000004</c:v>
                </c:pt>
                <c:pt idx="253">
                  <c:v>41.000000000000014</c:v>
                </c:pt>
                <c:pt idx="254">
                  <c:v>48.00000000000004</c:v>
                </c:pt>
                <c:pt idx="255">
                  <c:v>52.00000000000004</c:v>
                </c:pt>
                <c:pt idx="256">
                  <c:v>28.000000000000025</c:v>
                </c:pt>
                <c:pt idx="257">
                  <c:v>24.00000000000002</c:v>
                </c:pt>
                <c:pt idx="258">
                  <c:v>29.999999999999982</c:v>
                </c:pt>
                <c:pt idx="259">
                  <c:v>24.00000000000002</c:v>
                </c:pt>
                <c:pt idx="260">
                  <c:v>56.00000000000001</c:v>
                </c:pt>
                <c:pt idx="261">
                  <c:v>41.99999999999999</c:v>
                </c:pt>
                <c:pt idx="262">
                  <c:v>51.00000000000002</c:v>
                </c:pt>
                <c:pt idx="263">
                  <c:v>73</c:v>
                </c:pt>
                <c:pt idx="264">
                  <c:v>56.999999999999986</c:v>
                </c:pt>
                <c:pt idx="265">
                  <c:v>43.000000000000014</c:v>
                </c:pt>
                <c:pt idx="266">
                  <c:v>38.99999999999997</c:v>
                </c:pt>
                <c:pt idx="267">
                  <c:v>39.000000000000014</c:v>
                </c:pt>
                <c:pt idx="268">
                  <c:v>35.00000000000001</c:v>
                </c:pt>
                <c:pt idx="269">
                  <c:v>37.000000000000014</c:v>
                </c:pt>
                <c:pt idx="270">
                  <c:v>20.999999999999996</c:v>
                </c:pt>
                <c:pt idx="271">
                  <c:v>37.999999999999986</c:v>
                </c:pt>
                <c:pt idx="272">
                  <c:v>36.999999999999964</c:v>
                </c:pt>
                <c:pt idx="273">
                  <c:v>27</c:v>
                </c:pt>
                <c:pt idx="274">
                  <c:v>34.00000000000003</c:v>
                </c:pt>
                <c:pt idx="275">
                  <c:v>41.99999999999999</c:v>
                </c:pt>
                <c:pt idx="276">
                  <c:v>30.00000000000003</c:v>
                </c:pt>
                <c:pt idx="277">
                  <c:v>31.999999999999986</c:v>
                </c:pt>
                <c:pt idx="278">
                  <c:v>36.999999999999964</c:v>
                </c:pt>
                <c:pt idx="279">
                  <c:v>35.00000000000001</c:v>
                </c:pt>
                <c:pt idx="280">
                  <c:v>36.999999999999964</c:v>
                </c:pt>
                <c:pt idx="281">
                  <c:v>31.000000000000007</c:v>
                </c:pt>
                <c:pt idx="282">
                  <c:v>39.99999999999999</c:v>
                </c:pt>
                <c:pt idx="283">
                  <c:v>33.999999999999986</c:v>
                </c:pt>
                <c:pt idx="284">
                  <c:v>54</c:v>
                </c:pt>
                <c:pt idx="285">
                  <c:v>36.999999999999964</c:v>
                </c:pt>
                <c:pt idx="286">
                  <c:v>52</c:v>
                </c:pt>
                <c:pt idx="287">
                  <c:v>59.00000000000003</c:v>
                </c:pt>
                <c:pt idx="288">
                  <c:v>50</c:v>
                </c:pt>
                <c:pt idx="289">
                  <c:v>39.000000000000014</c:v>
                </c:pt>
                <c:pt idx="290">
                  <c:v>58.00000000000001</c:v>
                </c:pt>
                <c:pt idx="291">
                  <c:v>65.99999999999997</c:v>
                </c:pt>
                <c:pt idx="292">
                  <c:v>57.999999999999964</c:v>
                </c:pt>
                <c:pt idx="293">
                  <c:v>49.00000000000002</c:v>
                </c:pt>
                <c:pt idx="294">
                  <c:v>55.99999999999996</c:v>
                </c:pt>
                <c:pt idx="295">
                  <c:v>62.999999999999986</c:v>
                </c:pt>
                <c:pt idx="296">
                  <c:v>52.99999999999998</c:v>
                </c:pt>
                <c:pt idx="297">
                  <c:v>57.00000000000003</c:v>
                </c:pt>
                <c:pt idx="298">
                  <c:v>56.00000000000001</c:v>
                </c:pt>
                <c:pt idx="299">
                  <c:v>100.99999999999997</c:v>
                </c:pt>
                <c:pt idx="300">
                  <c:v>68.00000000000001</c:v>
                </c:pt>
                <c:pt idx="301">
                  <c:v>53.00000000000003</c:v>
                </c:pt>
                <c:pt idx="302">
                  <c:v>73</c:v>
                </c:pt>
                <c:pt idx="303">
                  <c:v>67</c:v>
                </c:pt>
                <c:pt idx="304">
                  <c:v>60.00000000000001</c:v>
                </c:pt>
                <c:pt idx="305">
                  <c:v>66.00000000000001</c:v>
                </c:pt>
                <c:pt idx="306">
                  <c:v>67</c:v>
                </c:pt>
                <c:pt idx="307">
                  <c:v>75</c:v>
                </c:pt>
                <c:pt idx="308">
                  <c:v>83.99999999999999</c:v>
                </c:pt>
                <c:pt idx="309">
                  <c:v>89.00000000000001</c:v>
                </c:pt>
                <c:pt idx="310">
                  <c:v>94.99999999999997</c:v>
                </c:pt>
                <c:pt idx="311">
                  <c:v>83.99999999999999</c:v>
                </c:pt>
                <c:pt idx="312">
                  <c:v>92.00000000000004</c:v>
                </c:pt>
                <c:pt idx="313">
                  <c:v>76.00000000000003</c:v>
                </c:pt>
                <c:pt idx="314">
                  <c:v>89.00000000000001</c:v>
                </c:pt>
                <c:pt idx="315">
                  <c:v>90.00000000000003</c:v>
                </c:pt>
                <c:pt idx="316">
                  <c:v>74.00000000000003</c:v>
                </c:pt>
                <c:pt idx="317">
                  <c:v>72.00000000000001</c:v>
                </c:pt>
                <c:pt idx="318">
                  <c:v>71</c:v>
                </c:pt>
                <c:pt idx="319">
                  <c:v>71.99999999999997</c:v>
                </c:pt>
                <c:pt idx="320">
                  <c:v>74.00000000000003</c:v>
                </c:pt>
                <c:pt idx="321">
                  <c:v>70.00000000000001</c:v>
                </c:pt>
                <c:pt idx="322">
                  <c:v>95.00000000000001</c:v>
                </c:pt>
              </c:numCache>
            </c:numRef>
          </c:val>
          <c:smooth val="0"/>
        </c:ser>
        <c:axId val="49994484"/>
        <c:axId val="32461957"/>
      </c:lineChart>
      <c:catAx>
        <c:axId val="49994484"/>
        <c:scaling>
          <c:orientation val="minMax"/>
          <c:max val="39554"/>
          <c:min val="39084"/>
        </c:scaling>
        <c:axPos val="b"/>
        <c:delete val="0"/>
        <c:numFmt formatCode="m/yy" sourceLinked="0"/>
        <c:majorTickMark val="out"/>
        <c:minorTickMark val="none"/>
        <c:tickLblPos val="nextTo"/>
        <c:txPr>
          <a:bodyPr vert="horz" rot="0"/>
          <a:lstStyle/>
          <a:p>
            <a:pPr>
              <a:defRPr lang="en-US" cap="none" sz="1000" b="0" i="0" u="none" baseline="0">
                <a:latin typeface="Arial"/>
                <a:ea typeface="Arial"/>
                <a:cs typeface="Arial"/>
              </a:defRPr>
            </a:pPr>
          </a:p>
        </c:txPr>
        <c:crossAx val="32461957"/>
        <c:crosses val="autoZero"/>
        <c:auto val="1"/>
        <c:lblOffset val="180"/>
        <c:noMultiLvlLbl val="0"/>
      </c:catAx>
      <c:valAx>
        <c:axId val="32461957"/>
        <c:scaling>
          <c:orientation val="minMax"/>
        </c:scaling>
        <c:axPos val="l"/>
        <c:title>
          <c:tx>
            <c:rich>
              <a:bodyPr vert="horz" rot="-5400000" anchor="ctr"/>
              <a:lstStyle/>
              <a:p>
                <a:pPr algn="ctr">
                  <a:defRPr/>
                </a:pPr>
                <a:r>
                  <a:rPr lang="en-US" cap="none" sz="800" b="1" i="0" u="none" baseline="0">
                    <a:latin typeface="Arial"/>
                    <a:ea typeface="Arial"/>
                    <a:cs typeface="Arial"/>
                  </a:rPr>
                  <a:t>bps</a:t>
                </a:r>
              </a:p>
            </c:rich>
          </c:tx>
          <c:layout/>
          <c:overlay val="0"/>
          <c:spPr>
            <a:noFill/>
            <a:ln>
              <a:noFill/>
            </a:ln>
          </c:spPr>
        </c:title>
        <c:majorGridlines/>
        <c:delete val="0"/>
        <c:numFmt formatCode="General" sourceLinked="1"/>
        <c:majorTickMark val="out"/>
        <c:minorTickMark val="none"/>
        <c:tickLblPos val="nextTo"/>
        <c:crossAx val="4999448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8825"/>
          <c:w val="0.9015"/>
          <c:h val="0.78"/>
        </c:manualLayout>
      </c:layout>
      <c:lineChart>
        <c:grouping val="standard"/>
        <c:varyColors val="0"/>
        <c:ser>
          <c:idx val="0"/>
          <c:order val="0"/>
          <c:tx>
            <c:strRef>
              <c:f>'[3]12'!$Y$11</c:f>
              <c:strCache>
                <c:ptCount val="1"/>
                <c:pt idx="0">
                  <c:v>CMBS 3-5 Yr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'[3]12'!$X$12:$X$332</c:f>
              <c:numCache>
                <c:ptCount val="321"/>
                <c:pt idx="0">
                  <c:v>39084</c:v>
                </c:pt>
                <c:pt idx="1">
                  <c:v>39085</c:v>
                </c:pt>
                <c:pt idx="2">
                  <c:v>39086</c:v>
                </c:pt>
                <c:pt idx="3">
                  <c:v>39087</c:v>
                </c:pt>
                <c:pt idx="4">
                  <c:v>39090</c:v>
                </c:pt>
                <c:pt idx="5">
                  <c:v>39091</c:v>
                </c:pt>
                <c:pt idx="6">
                  <c:v>39092</c:v>
                </c:pt>
                <c:pt idx="7">
                  <c:v>39093</c:v>
                </c:pt>
                <c:pt idx="8">
                  <c:v>39094</c:v>
                </c:pt>
                <c:pt idx="9">
                  <c:v>39097</c:v>
                </c:pt>
                <c:pt idx="10">
                  <c:v>39098</c:v>
                </c:pt>
                <c:pt idx="11">
                  <c:v>39099</c:v>
                </c:pt>
                <c:pt idx="12">
                  <c:v>39100</c:v>
                </c:pt>
                <c:pt idx="13">
                  <c:v>39101</c:v>
                </c:pt>
                <c:pt idx="14">
                  <c:v>39104</c:v>
                </c:pt>
                <c:pt idx="15">
                  <c:v>39105</c:v>
                </c:pt>
                <c:pt idx="16">
                  <c:v>39106</c:v>
                </c:pt>
                <c:pt idx="17">
                  <c:v>39107</c:v>
                </c:pt>
                <c:pt idx="18">
                  <c:v>39108</c:v>
                </c:pt>
                <c:pt idx="19">
                  <c:v>39111</c:v>
                </c:pt>
                <c:pt idx="20">
                  <c:v>39112</c:v>
                </c:pt>
                <c:pt idx="21">
                  <c:v>39113</c:v>
                </c:pt>
                <c:pt idx="22">
                  <c:v>39114</c:v>
                </c:pt>
                <c:pt idx="23">
                  <c:v>39115</c:v>
                </c:pt>
                <c:pt idx="24">
                  <c:v>39118</c:v>
                </c:pt>
                <c:pt idx="25">
                  <c:v>39119</c:v>
                </c:pt>
                <c:pt idx="26">
                  <c:v>39120</c:v>
                </c:pt>
                <c:pt idx="27">
                  <c:v>39121</c:v>
                </c:pt>
                <c:pt idx="28">
                  <c:v>39122</c:v>
                </c:pt>
                <c:pt idx="29">
                  <c:v>39125</c:v>
                </c:pt>
                <c:pt idx="30">
                  <c:v>39126</c:v>
                </c:pt>
                <c:pt idx="31">
                  <c:v>39127</c:v>
                </c:pt>
                <c:pt idx="32">
                  <c:v>39128</c:v>
                </c:pt>
                <c:pt idx="33">
                  <c:v>39129</c:v>
                </c:pt>
                <c:pt idx="34">
                  <c:v>39132</c:v>
                </c:pt>
                <c:pt idx="35">
                  <c:v>39133</c:v>
                </c:pt>
                <c:pt idx="36">
                  <c:v>39134</c:v>
                </c:pt>
                <c:pt idx="37">
                  <c:v>39135</c:v>
                </c:pt>
                <c:pt idx="38">
                  <c:v>39136</c:v>
                </c:pt>
                <c:pt idx="39">
                  <c:v>39139</c:v>
                </c:pt>
                <c:pt idx="40">
                  <c:v>39140</c:v>
                </c:pt>
                <c:pt idx="41">
                  <c:v>39141</c:v>
                </c:pt>
                <c:pt idx="42">
                  <c:v>39142</c:v>
                </c:pt>
                <c:pt idx="43">
                  <c:v>39143</c:v>
                </c:pt>
                <c:pt idx="44">
                  <c:v>39146</c:v>
                </c:pt>
                <c:pt idx="45">
                  <c:v>39147</c:v>
                </c:pt>
                <c:pt idx="46">
                  <c:v>39148</c:v>
                </c:pt>
                <c:pt idx="47">
                  <c:v>39149</c:v>
                </c:pt>
                <c:pt idx="48">
                  <c:v>39150</c:v>
                </c:pt>
                <c:pt idx="49">
                  <c:v>39153</c:v>
                </c:pt>
                <c:pt idx="50">
                  <c:v>39154</c:v>
                </c:pt>
                <c:pt idx="51">
                  <c:v>39155</c:v>
                </c:pt>
                <c:pt idx="52">
                  <c:v>39156</c:v>
                </c:pt>
                <c:pt idx="53">
                  <c:v>39157</c:v>
                </c:pt>
                <c:pt idx="54">
                  <c:v>39160</c:v>
                </c:pt>
                <c:pt idx="55">
                  <c:v>39161</c:v>
                </c:pt>
                <c:pt idx="56">
                  <c:v>39162</c:v>
                </c:pt>
                <c:pt idx="57">
                  <c:v>39163</c:v>
                </c:pt>
                <c:pt idx="58">
                  <c:v>39164</c:v>
                </c:pt>
                <c:pt idx="59">
                  <c:v>39167</c:v>
                </c:pt>
                <c:pt idx="60">
                  <c:v>39168</c:v>
                </c:pt>
                <c:pt idx="61">
                  <c:v>39169</c:v>
                </c:pt>
                <c:pt idx="62">
                  <c:v>39170</c:v>
                </c:pt>
                <c:pt idx="63">
                  <c:v>39171</c:v>
                </c:pt>
                <c:pt idx="64">
                  <c:v>39174</c:v>
                </c:pt>
                <c:pt idx="65">
                  <c:v>39175</c:v>
                </c:pt>
                <c:pt idx="66">
                  <c:v>39176</c:v>
                </c:pt>
                <c:pt idx="67">
                  <c:v>39177</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39230</c:v>
                </c:pt>
                <c:pt idx="103">
                  <c:v>39231</c:v>
                </c:pt>
                <c:pt idx="104">
                  <c:v>39232</c:v>
                </c:pt>
                <c:pt idx="105">
                  <c:v>39233</c:v>
                </c:pt>
                <c:pt idx="106">
                  <c:v>39234</c:v>
                </c:pt>
                <c:pt idx="107">
                  <c:v>39237</c:v>
                </c:pt>
                <c:pt idx="108">
                  <c:v>39238</c:v>
                </c:pt>
                <c:pt idx="109">
                  <c:v>39239</c:v>
                </c:pt>
                <c:pt idx="110">
                  <c:v>39240</c:v>
                </c:pt>
                <c:pt idx="111">
                  <c:v>39241</c:v>
                </c:pt>
                <c:pt idx="112">
                  <c:v>39244</c:v>
                </c:pt>
                <c:pt idx="113">
                  <c:v>39245</c:v>
                </c:pt>
                <c:pt idx="114">
                  <c:v>39246</c:v>
                </c:pt>
                <c:pt idx="115">
                  <c:v>39247</c:v>
                </c:pt>
                <c:pt idx="116">
                  <c:v>39248</c:v>
                </c:pt>
                <c:pt idx="117">
                  <c:v>39251</c:v>
                </c:pt>
                <c:pt idx="118">
                  <c:v>39252</c:v>
                </c:pt>
                <c:pt idx="119">
                  <c:v>39253</c:v>
                </c:pt>
                <c:pt idx="120">
                  <c:v>39254</c:v>
                </c:pt>
                <c:pt idx="121">
                  <c:v>39255</c:v>
                </c:pt>
                <c:pt idx="122">
                  <c:v>39258</c:v>
                </c:pt>
                <c:pt idx="123">
                  <c:v>39259</c:v>
                </c:pt>
                <c:pt idx="124">
                  <c:v>39260</c:v>
                </c:pt>
                <c:pt idx="125">
                  <c:v>39261</c:v>
                </c:pt>
                <c:pt idx="126">
                  <c:v>39262</c:v>
                </c:pt>
                <c:pt idx="127">
                  <c:v>39265</c:v>
                </c:pt>
                <c:pt idx="128">
                  <c:v>39266</c:v>
                </c:pt>
                <c:pt idx="129">
                  <c:v>39267</c:v>
                </c:pt>
                <c:pt idx="130">
                  <c:v>39268</c:v>
                </c:pt>
                <c:pt idx="131">
                  <c:v>39269</c:v>
                </c:pt>
                <c:pt idx="132">
                  <c:v>39272</c:v>
                </c:pt>
                <c:pt idx="133">
                  <c:v>39273</c:v>
                </c:pt>
                <c:pt idx="134">
                  <c:v>39274</c:v>
                </c:pt>
                <c:pt idx="135">
                  <c:v>39275</c:v>
                </c:pt>
                <c:pt idx="136">
                  <c:v>39276</c:v>
                </c:pt>
                <c:pt idx="137">
                  <c:v>39279</c:v>
                </c:pt>
                <c:pt idx="138">
                  <c:v>39280</c:v>
                </c:pt>
                <c:pt idx="139">
                  <c:v>39281</c:v>
                </c:pt>
                <c:pt idx="140">
                  <c:v>39282</c:v>
                </c:pt>
                <c:pt idx="141">
                  <c:v>39283</c:v>
                </c:pt>
                <c:pt idx="142">
                  <c:v>39286</c:v>
                </c:pt>
                <c:pt idx="143">
                  <c:v>39287</c:v>
                </c:pt>
                <c:pt idx="144">
                  <c:v>39288</c:v>
                </c:pt>
                <c:pt idx="145">
                  <c:v>39289</c:v>
                </c:pt>
                <c:pt idx="146">
                  <c:v>39290</c:v>
                </c:pt>
                <c:pt idx="147">
                  <c:v>39293</c:v>
                </c:pt>
                <c:pt idx="148">
                  <c:v>39294</c:v>
                </c:pt>
                <c:pt idx="149">
                  <c:v>39295</c:v>
                </c:pt>
                <c:pt idx="150">
                  <c:v>39296</c:v>
                </c:pt>
                <c:pt idx="151">
                  <c:v>39297</c:v>
                </c:pt>
                <c:pt idx="152">
                  <c:v>39300</c:v>
                </c:pt>
                <c:pt idx="153">
                  <c:v>39301</c:v>
                </c:pt>
                <c:pt idx="154">
                  <c:v>39302</c:v>
                </c:pt>
                <c:pt idx="155">
                  <c:v>39303</c:v>
                </c:pt>
                <c:pt idx="156">
                  <c:v>39304</c:v>
                </c:pt>
                <c:pt idx="157">
                  <c:v>39307</c:v>
                </c:pt>
                <c:pt idx="158">
                  <c:v>39308</c:v>
                </c:pt>
                <c:pt idx="159">
                  <c:v>39309</c:v>
                </c:pt>
                <c:pt idx="160">
                  <c:v>39310</c:v>
                </c:pt>
                <c:pt idx="161">
                  <c:v>39311</c:v>
                </c:pt>
                <c:pt idx="162">
                  <c:v>39314</c:v>
                </c:pt>
                <c:pt idx="163">
                  <c:v>39315</c:v>
                </c:pt>
                <c:pt idx="164">
                  <c:v>39316</c:v>
                </c:pt>
                <c:pt idx="165">
                  <c:v>39317</c:v>
                </c:pt>
                <c:pt idx="166">
                  <c:v>39318</c:v>
                </c:pt>
                <c:pt idx="167">
                  <c:v>39321</c:v>
                </c:pt>
                <c:pt idx="168">
                  <c:v>39322</c:v>
                </c:pt>
                <c:pt idx="169">
                  <c:v>39323</c:v>
                </c:pt>
                <c:pt idx="170">
                  <c:v>39324</c:v>
                </c:pt>
                <c:pt idx="171">
                  <c:v>39325</c:v>
                </c:pt>
                <c:pt idx="172">
                  <c:v>39328</c:v>
                </c:pt>
                <c:pt idx="173">
                  <c:v>39329</c:v>
                </c:pt>
                <c:pt idx="174">
                  <c:v>39330</c:v>
                </c:pt>
                <c:pt idx="175">
                  <c:v>39331</c:v>
                </c:pt>
                <c:pt idx="176">
                  <c:v>39332</c:v>
                </c:pt>
                <c:pt idx="177">
                  <c:v>39335</c:v>
                </c:pt>
                <c:pt idx="178">
                  <c:v>39336</c:v>
                </c:pt>
                <c:pt idx="179">
                  <c:v>39337</c:v>
                </c:pt>
                <c:pt idx="180">
                  <c:v>39338</c:v>
                </c:pt>
                <c:pt idx="181">
                  <c:v>39339</c:v>
                </c:pt>
                <c:pt idx="182">
                  <c:v>39342</c:v>
                </c:pt>
                <c:pt idx="183">
                  <c:v>39343</c:v>
                </c:pt>
                <c:pt idx="184">
                  <c:v>39344</c:v>
                </c:pt>
                <c:pt idx="185">
                  <c:v>39345</c:v>
                </c:pt>
                <c:pt idx="186">
                  <c:v>39346</c:v>
                </c:pt>
                <c:pt idx="187">
                  <c:v>39349</c:v>
                </c:pt>
                <c:pt idx="188">
                  <c:v>39350</c:v>
                </c:pt>
                <c:pt idx="189">
                  <c:v>39351</c:v>
                </c:pt>
                <c:pt idx="190">
                  <c:v>39352</c:v>
                </c:pt>
                <c:pt idx="191">
                  <c:v>39353</c:v>
                </c:pt>
                <c:pt idx="192">
                  <c:v>39356</c:v>
                </c:pt>
                <c:pt idx="193">
                  <c:v>39357</c:v>
                </c:pt>
                <c:pt idx="194">
                  <c:v>39358</c:v>
                </c:pt>
                <c:pt idx="195">
                  <c:v>39359</c:v>
                </c:pt>
                <c:pt idx="196">
                  <c:v>39360</c:v>
                </c:pt>
                <c:pt idx="197">
                  <c:v>39363</c:v>
                </c:pt>
                <c:pt idx="198">
                  <c:v>39364</c:v>
                </c:pt>
                <c:pt idx="199">
                  <c:v>39365</c:v>
                </c:pt>
                <c:pt idx="200">
                  <c:v>39366</c:v>
                </c:pt>
                <c:pt idx="201">
                  <c:v>39367</c:v>
                </c:pt>
                <c:pt idx="202">
                  <c:v>39370</c:v>
                </c:pt>
                <c:pt idx="203">
                  <c:v>39371</c:v>
                </c:pt>
                <c:pt idx="204">
                  <c:v>39372</c:v>
                </c:pt>
                <c:pt idx="205">
                  <c:v>39373</c:v>
                </c:pt>
                <c:pt idx="206">
                  <c:v>39374</c:v>
                </c:pt>
                <c:pt idx="207">
                  <c:v>39377</c:v>
                </c:pt>
                <c:pt idx="208">
                  <c:v>39378</c:v>
                </c:pt>
                <c:pt idx="209">
                  <c:v>39379</c:v>
                </c:pt>
                <c:pt idx="210">
                  <c:v>39380</c:v>
                </c:pt>
                <c:pt idx="211">
                  <c:v>39381</c:v>
                </c:pt>
                <c:pt idx="212">
                  <c:v>39384</c:v>
                </c:pt>
                <c:pt idx="213">
                  <c:v>39385</c:v>
                </c:pt>
                <c:pt idx="214">
                  <c:v>39386</c:v>
                </c:pt>
                <c:pt idx="215">
                  <c:v>39387</c:v>
                </c:pt>
                <c:pt idx="216">
                  <c:v>39388</c:v>
                </c:pt>
                <c:pt idx="217">
                  <c:v>39391</c:v>
                </c:pt>
                <c:pt idx="218">
                  <c:v>39392</c:v>
                </c:pt>
                <c:pt idx="219">
                  <c:v>39393</c:v>
                </c:pt>
                <c:pt idx="220">
                  <c:v>39394</c:v>
                </c:pt>
                <c:pt idx="221">
                  <c:v>39395</c:v>
                </c:pt>
                <c:pt idx="222">
                  <c:v>39398</c:v>
                </c:pt>
                <c:pt idx="223">
                  <c:v>39399</c:v>
                </c:pt>
                <c:pt idx="224">
                  <c:v>39400</c:v>
                </c:pt>
                <c:pt idx="225">
                  <c:v>39401</c:v>
                </c:pt>
                <c:pt idx="226">
                  <c:v>39402</c:v>
                </c:pt>
                <c:pt idx="227">
                  <c:v>39405</c:v>
                </c:pt>
                <c:pt idx="228">
                  <c:v>39406</c:v>
                </c:pt>
                <c:pt idx="229">
                  <c:v>39407</c:v>
                </c:pt>
                <c:pt idx="230">
                  <c:v>39408</c:v>
                </c:pt>
                <c:pt idx="231">
                  <c:v>39409</c:v>
                </c:pt>
                <c:pt idx="232">
                  <c:v>39412</c:v>
                </c:pt>
                <c:pt idx="233">
                  <c:v>39413</c:v>
                </c:pt>
                <c:pt idx="234">
                  <c:v>39414</c:v>
                </c:pt>
                <c:pt idx="235">
                  <c:v>39415</c:v>
                </c:pt>
                <c:pt idx="236">
                  <c:v>39416</c:v>
                </c:pt>
                <c:pt idx="237">
                  <c:v>39419</c:v>
                </c:pt>
                <c:pt idx="238">
                  <c:v>39420</c:v>
                </c:pt>
                <c:pt idx="239">
                  <c:v>39421</c:v>
                </c:pt>
                <c:pt idx="240">
                  <c:v>39422</c:v>
                </c:pt>
                <c:pt idx="241">
                  <c:v>39423</c:v>
                </c:pt>
                <c:pt idx="242">
                  <c:v>39426</c:v>
                </c:pt>
                <c:pt idx="243">
                  <c:v>39427</c:v>
                </c:pt>
                <c:pt idx="244">
                  <c:v>39428</c:v>
                </c:pt>
                <c:pt idx="245">
                  <c:v>39429</c:v>
                </c:pt>
                <c:pt idx="246">
                  <c:v>39430</c:v>
                </c:pt>
                <c:pt idx="247">
                  <c:v>39433</c:v>
                </c:pt>
                <c:pt idx="248">
                  <c:v>39434</c:v>
                </c:pt>
                <c:pt idx="249">
                  <c:v>39435</c:v>
                </c:pt>
                <c:pt idx="250">
                  <c:v>39436</c:v>
                </c:pt>
                <c:pt idx="251">
                  <c:v>39437</c:v>
                </c:pt>
                <c:pt idx="252">
                  <c:v>39440</c:v>
                </c:pt>
                <c:pt idx="253">
                  <c:v>39442</c:v>
                </c:pt>
                <c:pt idx="254">
                  <c:v>39443</c:v>
                </c:pt>
                <c:pt idx="255">
                  <c:v>39444</c:v>
                </c:pt>
                <c:pt idx="256">
                  <c:v>39447</c:v>
                </c:pt>
                <c:pt idx="257">
                  <c:v>39449</c:v>
                </c:pt>
                <c:pt idx="258">
                  <c:v>39450</c:v>
                </c:pt>
                <c:pt idx="259">
                  <c:v>39451</c:v>
                </c:pt>
                <c:pt idx="260">
                  <c:v>39454</c:v>
                </c:pt>
                <c:pt idx="261">
                  <c:v>39455</c:v>
                </c:pt>
                <c:pt idx="262">
                  <c:v>39456</c:v>
                </c:pt>
                <c:pt idx="263">
                  <c:v>39457</c:v>
                </c:pt>
                <c:pt idx="264">
                  <c:v>39458</c:v>
                </c:pt>
                <c:pt idx="265">
                  <c:v>39461</c:v>
                </c:pt>
                <c:pt idx="266">
                  <c:v>39462</c:v>
                </c:pt>
                <c:pt idx="267">
                  <c:v>39463</c:v>
                </c:pt>
                <c:pt idx="268">
                  <c:v>39464</c:v>
                </c:pt>
                <c:pt idx="269">
                  <c:v>39465</c:v>
                </c:pt>
                <c:pt idx="270">
                  <c:v>39468</c:v>
                </c:pt>
                <c:pt idx="271">
                  <c:v>39469</c:v>
                </c:pt>
                <c:pt idx="272">
                  <c:v>39470</c:v>
                </c:pt>
                <c:pt idx="273">
                  <c:v>39471</c:v>
                </c:pt>
                <c:pt idx="274">
                  <c:v>39472</c:v>
                </c:pt>
                <c:pt idx="275">
                  <c:v>39475</c:v>
                </c:pt>
                <c:pt idx="276">
                  <c:v>39476</c:v>
                </c:pt>
                <c:pt idx="277">
                  <c:v>39477</c:v>
                </c:pt>
                <c:pt idx="278">
                  <c:v>39478</c:v>
                </c:pt>
                <c:pt idx="279">
                  <c:v>39479</c:v>
                </c:pt>
                <c:pt idx="280">
                  <c:v>39482</c:v>
                </c:pt>
                <c:pt idx="281">
                  <c:v>39483</c:v>
                </c:pt>
                <c:pt idx="282">
                  <c:v>39484</c:v>
                </c:pt>
                <c:pt idx="283">
                  <c:v>39485</c:v>
                </c:pt>
                <c:pt idx="284">
                  <c:v>39486</c:v>
                </c:pt>
                <c:pt idx="285">
                  <c:v>39489</c:v>
                </c:pt>
                <c:pt idx="286">
                  <c:v>39490</c:v>
                </c:pt>
                <c:pt idx="287">
                  <c:v>39491</c:v>
                </c:pt>
                <c:pt idx="288">
                  <c:v>39492</c:v>
                </c:pt>
                <c:pt idx="289">
                  <c:v>39493</c:v>
                </c:pt>
                <c:pt idx="290">
                  <c:v>39496</c:v>
                </c:pt>
                <c:pt idx="291">
                  <c:v>39497</c:v>
                </c:pt>
                <c:pt idx="292">
                  <c:v>39498</c:v>
                </c:pt>
                <c:pt idx="293">
                  <c:v>39499</c:v>
                </c:pt>
                <c:pt idx="294">
                  <c:v>39500</c:v>
                </c:pt>
                <c:pt idx="295">
                  <c:v>39503</c:v>
                </c:pt>
                <c:pt idx="296">
                  <c:v>39504</c:v>
                </c:pt>
                <c:pt idx="297">
                  <c:v>39505</c:v>
                </c:pt>
                <c:pt idx="298">
                  <c:v>39506</c:v>
                </c:pt>
                <c:pt idx="299">
                  <c:v>39507</c:v>
                </c:pt>
                <c:pt idx="300">
                  <c:v>39510</c:v>
                </c:pt>
                <c:pt idx="301">
                  <c:v>39511</c:v>
                </c:pt>
                <c:pt idx="302">
                  <c:v>39512</c:v>
                </c:pt>
                <c:pt idx="303">
                  <c:v>39513</c:v>
                </c:pt>
                <c:pt idx="304">
                  <c:v>39514</c:v>
                </c:pt>
                <c:pt idx="305">
                  <c:v>39517</c:v>
                </c:pt>
                <c:pt idx="306">
                  <c:v>39518</c:v>
                </c:pt>
                <c:pt idx="307">
                  <c:v>39519</c:v>
                </c:pt>
                <c:pt idx="308">
                  <c:v>39520</c:v>
                </c:pt>
                <c:pt idx="309">
                  <c:v>39521</c:v>
                </c:pt>
                <c:pt idx="310">
                  <c:v>39524</c:v>
                </c:pt>
                <c:pt idx="311">
                  <c:v>39525</c:v>
                </c:pt>
                <c:pt idx="312">
                  <c:v>39526</c:v>
                </c:pt>
                <c:pt idx="313">
                  <c:v>39527</c:v>
                </c:pt>
                <c:pt idx="314">
                  <c:v>39528</c:v>
                </c:pt>
                <c:pt idx="315">
                  <c:v>39531</c:v>
                </c:pt>
                <c:pt idx="316">
                  <c:v>39532</c:v>
                </c:pt>
                <c:pt idx="317">
                  <c:v>39533</c:v>
                </c:pt>
                <c:pt idx="318">
                  <c:v>39534</c:v>
                </c:pt>
                <c:pt idx="319">
                  <c:v>39535</c:v>
                </c:pt>
                <c:pt idx="320">
                  <c:v>39538</c:v>
                </c:pt>
              </c:numCache>
            </c:numRef>
          </c:cat>
          <c:val>
            <c:numRef>
              <c:f>'[3]12'!$Y$12:$Y$332</c:f>
              <c:numCache>
                <c:ptCount val="321"/>
                <c:pt idx="0">
                  <c:v>101.5</c:v>
                </c:pt>
                <c:pt idx="1">
                  <c:v>87.1</c:v>
                </c:pt>
                <c:pt idx="2">
                  <c:v>87.2</c:v>
                </c:pt>
                <c:pt idx="3">
                  <c:v>87.2</c:v>
                </c:pt>
                <c:pt idx="4">
                  <c:v>87.2</c:v>
                </c:pt>
                <c:pt idx="5">
                  <c:v>87.2</c:v>
                </c:pt>
                <c:pt idx="6">
                  <c:v>87.2</c:v>
                </c:pt>
                <c:pt idx="7">
                  <c:v>87.2</c:v>
                </c:pt>
                <c:pt idx="8">
                  <c:v>87.2</c:v>
                </c:pt>
                <c:pt idx="9">
                  <c:v>87.3</c:v>
                </c:pt>
                <c:pt idx="10">
                  <c:v>87.3</c:v>
                </c:pt>
                <c:pt idx="11">
                  <c:v>87.3</c:v>
                </c:pt>
                <c:pt idx="12">
                  <c:v>87.3</c:v>
                </c:pt>
                <c:pt idx="13">
                  <c:v>87.3</c:v>
                </c:pt>
                <c:pt idx="14">
                  <c:v>87.3</c:v>
                </c:pt>
                <c:pt idx="15">
                  <c:v>87.8</c:v>
                </c:pt>
                <c:pt idx="16">
                  <c:v>87.6</c:v>
                </c:pt>
                <c:pt idx="17">
                  <c:v>87.6</c:v>
                </c:pt>
                <c:pt idx="18">
                  <c:v>87.6</c:v>
                </c:pt>
                <c:pt idx="19">
                  <c:v>88</c:v>
                </c:pt>
                <c:pt idx="20">
                  <c:v>89.1</c:v>
                </c:pt>
                <c:pt idx="21">
                  <c:v>89</c:v>
                </c:pt>
                <c:pt idx="22">
                  <c:v>89</c:v>
                </c:pt>
                <c:pt idx="23">
                  <c:v>88.9</c:v>
                </c:pt>
                <c:pt idx="24">
                  <c:v>88.9</c:v>
                </c:pt>
                <c:pt idx="25">
                  <c:v>88.9</c:v>
                </c:pt>
                <c:pt idx="26">
                  <c:v>88.9</c:v>
                </c:pt>
                <c:pt idx="27">
                  <c:v>88.9</c:v>
                </c:pt>
                <c:pt idx="28">
                  <c:v>89.8</c:v>
                </c:pt>
                <c:pt idx="29">
                  <c:v>89.8</c:v>
                </c:pt>
                <c:pt idx="30">
                  <c:v>89.8</c:v>
                </c:pt>
                <c:pt idx="31">
                  <c:v>89.8</c:v>
                </c:pt>
                <c:pt idx="32">
                  <c:v>89.7</c:v>
                </c:pt>
                <c:pt idx="33">
                  <c:v>89.7</c:v>
                </c:pt>
                <c:pt idx="34">
                  <c:v>89.7</c:v>
                </c:pt>
                <c:pt idx="35">
                  <c:v>89.7</c:v>
                </c:pt>
                <c:pt idx="36">
                  <c:v>89.7</c:v>
                </c:pt>
                <c:pt idx="37">
                  <c:v>89.7</c:v>
                </c:pt>
                <c:pt idx="38">
                  <c:v>90.3</c:v>
                </c:pt>
                <c:pt idx="39">
                  <c:v>90.3</c:v>
                </c:pt>
                <c:pt idx="40">
                  <c:v>90.3</c:v>
                </c:pt>
                <c:pt idx="41">
                  <c:v>90.4</c:v>
                </c:pt>
                <c:pt idx="42">
                  <c:v>89.3</c:v>
                </c:pt>
                <c:pt idx="43">
                  <c:v>89.4</c:v>
                </c:pt>
                <c:pt idx="44">
                  <c:v>89.3</c:v>
                </c:pt>
                <c:pt idx="45">
                  <c:v>89.3</c:v>
                </c:pt>
                <c:pt idx="46">
                  <c:v>89.3</c:v>
                </c:pt>
                <c:pt idx="47">
                  <c:v>89</c:v>
                </c:pt>
                <c:pt idx="48">
                  <c:v>88.9</c:v>
                </c:pt>
                <c:pt idx="49">
                  <c:v>90.5</c:v>
                </c:pt>
                <c:pt idx="50">
                  <c:v>90.5</c:v>
                </c:pt>
                <c:pt idx="51">
                  <c:v>90.5</c:v>
                </c:pt>
                <c:pt idx="52">
                  <c:v>90.5</c:v>
                </c:pt>
                <c:pt idx="53">
                  <c:v>90.5</c:v>
                </c:pt>
                <c:pt idx="54">
                  <c:v>90.8</c:v>
                </c:pt>
                <c:pt idx="55">
                  <c:v>90.8</c:v>
                </c:pt>
                <c:pt idx="56">
                  <c:v>90.5</c:v>
                </c:pt>
                <c:pt idx="57">
                  <c:v>90.9</c:v>
                </c:pt>
                <c:pt idx="58">
                  <c:v>90.9</c:v>
                </c:pt>
                <c:pt idx="59">
                  <c:v>90.9</c:v>
                </c:pt>
                <c:pt idx="60">
                  <c:v>90.9</c:v>
                </c:pt>
                <c:pt idx="61">
                  <c:v>90.6</c:v>
                </c:pt>
                <c:pt idx="62">
                  <c:v>90.6</c:v>
                </c:pt>
                <c:pt idx="63">
                  <c:v>90.5</c:v>
                </c:pt>
                <c:pt idx="64">
                  <c:v>89</c:v>
                </c:pt>
                <c:pt idx="65">
                  <c:v>88.8</c:v>
                </c:pt>
                <c:pt idx="66">
                  <c:v>88.8</c:v>
                </c:pt>
                <c:pt idx="67">
                  <c:v>88.8</c:v>
                </c:pt>
                <c:pt idx="68">
                  <c:v>88.9</c:v>
                </c:pt>
                <c:pt idx="69">
                  <c:v>88.2</c:v>
                </c:pt>
                <c:pt idx="70">
                  <c:v>88.2</c:v>
                </c:pt>
                <c:pt idx="71">
                  <c:v>88.7</c:v>
                </c:pt>
                <c:pt idx="72">
                  <c:v>88.6</c:v>
                </c:pt>
                <c:pt idx="73">
                  <c:v>88.6</c:v>
                </c:pt>
                <c:pt idx="74">
                  <c:v>88.7</c:v>
                </c:pt>
                <c:pt idx="75">
                  <c:v>88.6</c:v>
                </c:pt>
                <c:pt idx="76">
                  <c:v>88.6</c:v>
                </c:pt>
                <c:pt idx="77">
                  <c:v>88.6</c:v>
                </c:pt>
                <c:pt idx="78">
                  <c:v>88.6</c:v>
                </c:pt>
                <c:pt idx="79">
                  <c:v>88.6</c:v>
                </c:pt>
                <c:pt idx="80">
                  <c:v>88.6</c:v>
                </c:pt>
                <c:pt idx="81">
                  <c:v>88.6</c:v>
                </c:pt>
                <c:pt idx="82">
                  <c:v>88</c:v>
                </c:pt>
                <c:pt idx="83">
                  <c:v>88</c:v>
                </c:pt>
                <c:pt idx="84">
                  <c:v>87.6</c:v>
                </c:pt>
                <c:pt idx="85">
                  <c:v>87.7</c:v>
                </c:pt>
                <c:pt idx="86">
                  <c:v>87.7</c:v>
                </c:pt>
                <c:pt idx="87">
                  <c:v>87.7</c:v>
                </c:pt>
                <c:pt idx="88">
                  <c:v>87.7</c:v>
                </c:pt>
                <c:pt idx="89">
                  <c:v>87.7</c:v>
                </c:pt>
                <c:pt idx="90">
                  <c:v>87.7</c:v>
                </c:pt>
                <c:pt idx="91">
                  <c:v>87.7</c:v>
                </c:pt>
                <c:pt idx="92">
                  <c:v>87.7</c:v>
                </c:pt>
                <c:pt idx="93">
                  <c:v>87.7</c:v>
                </c:pt>
                <c:pt idx="94">
                  <c:v>88.1</c:v>
                </c:pt>
                <c:pt idx="95">
                  <c:v>88.1</c:v>
                </c:pt>
                <c:pt idx="96">
                  <c:v>88.1</c:v>
                </c:pt>
                <c:pt idx="97">
                  <c:v>88.1</c:v>
                </c:pt>
                <c:pt idx="98">
                  <c:v>88.1</c:v>
                </c:pt>
                <c:pt idx="99">
                  <c:v>88.1</c:v>
                </c:pt>
                <c:pt idx="100">
                  <c:v>88.1</c:v>
                </c:pt>
                <c:pt idx="101">
                  <c:v>88.8</c:v>
                </c:pt>
                <c:pt idx="102">
                  <c:v>88.8</c:v>
                </c:pt>
                <c:pt idx="103">
                  <c:v>88.8</c:v>
                </c:pt>
                <c:pt idx="104">
                  <c:v>88.8</c:v>
                </c:pt>
                <c:pt idx="105">
                  <c:v>88.9</c:v>
                </c:pt>
                <c:pt idx="106">
                  <c:v>90.3</c:v>
                </c:pt>
                <c:pt idx="107">
                  <c:v>90.4</c:v>
                </c:pt>
                <c:pt idx="108">
                  <c:v>90.4</c:v>
                </c:pt>
                <c:pt idx="109">
                  <c:v>90.4</c:v>
                </c:pt>
                <c:pt idx="110">
                  <c:v>90.4</c:v>
                </c:pt>
                <c:pt idx="111">
                  <c:v>90.4</c:v>
                </c:pt>
                <c:pt idx="112">
                  <c:v>90.4</c:v>
                </c:pt>
                <c:pt idx="113">
                  <c:v>90.4</c:v>
                </c:pt>
                <c:pt idx="114">
                  <c:v>90.4</c:v>
                </c:pt>
                <c:pt idx="115">
                  <c:v>90.4</c:v>
                </c:pt>
                <c:pt idx="116">
                  <c:v>90.4</c:v>
                </c:pt>
                <c:pt idx="117">
                  <c:v>90.4</c:v>
                </c:pt>
                <c:pt idx="118">
                  <c:v>90.4</c:v>
                </c:pt>
                <c:pt idx="119">
                  <c:v>90.5</c:v>
                </c:pt>
                <c:pt idx="120">
                  <c:v>90.5</c:v>
                </c:pt>
                <c:pt idx="121">
                  <c:v>90.2</c:v>
                </c:pt>
                <c:pt idx="122">
                  <c:v>90.2</c:v>
                </c:pt>
                <c:pt idx="123">
                  <c:v>90.2</c:v>
                </c:pt>
                <c:pt idx="124">
                  <c:v>89.9</c:v>
                </c:pt>
                <c:pt idx="125">
                  <c:v>93.4</c:v>
                </c:pt>
                <c:pt idx="126">
                  <c:v>93.4</c:v>
                </c:pt>
                <c:pt idx="127">
                  <c:v>93.4</c:v>
                </c:pt>
                <c:pt idx="128">
                  <c:v>92.3</c:v>
                </c:pt>
                <c:pt idx="129">
                  <c:v>93.8</c:v>
                </c:pt>
                <c:pt idx="130">
                  <c:v>95.5</c:v>
                </c:pt>
                <c:pt idx="131">
                  <c:v>95.2</c:v>
                </c:pt>
                <c:pt idx="132">
                  <c:v>95.1</c:v>
                </c:pt>
                <c:pt idx="133">
                  <c:v>95.6</c:v>
                </c:pt>
                <c:pt idx="134">
                  <c:v>95.6</c:v>
                </c:pt>
                <c:pt idx="135">
                  <c:v>95.6</c:v>
                </c:pt>
                <c:pt idx="136">
                  <c:v>95.5</c:v>
                </c:pt>
                <c:pt idx="137">
                  <c:v>94.8</c:v>
                </c:pt>
                <c:pt idx="138">
                  <c:v>94.8</c:v>
                </c:pt>
                <c:pt idx="139">
                  <c:v>96.4</c:v>
                </c:pt>
                <c:pt idx="140">
                  <c:v>99.5</c:v>
                </c:pt>
                <c:pt idx="141">
                  <c:v>99.3</c:v>
                </c:pt>
                <c:pt idx="142">
                  <c:v>100.1</c:v>
                </c:pt>
                <c:pt idx="143">
                  <c:v>97.9</c:v>
                </c:pt>
                <c:pt idx="144">
                  <c:v>100</c:v>
                </c:pt>
                <c:pt idx="145">
                  <c:v>104.7</c:v>
                </c:pt>
                <c:pt idx="146">
                  <c:v>104.7</c:v>
                </c:pt>
                <c:pt idx="147">
                  <c:v>107.7</c:v>
                </c:pt>
                <c:pt idx="148">
                  <c:v>112.3</c:v>
                </c:pt>
                <c:pt idx="149">
                  <c:v>109.6</c:v>
                </c:pt>
                <c:pt idx="150">
                  <c:v>115.7</c:v>
                </c:pt>
                <c:pt idx="151">
                  <c:v>114.6</c:v>
                </c:pt>
                <c:pt idx="152">
                  <c:v>120</c:v>
                </c:pt>
                <c:pt idx="153">
                  <c:v>120</c:v>
                </c:pt>
                <c:pt idx="154">
                  <c:v>121.2</c:v>
                </c:pt>
                <c:pt idx="155">
                  <c:v>119.7</c:v>
                </c:pt>
                <c:pt idx="156">
                  <c:v>124.7</c:v>
                </c:pt>
                <c:pt idx="157">
                  <c:v>133.8</c:v>
                </c:pt>
                <c:pt idx="158">
                  <c:v>130.9</c:v>
                </c:pt>
                <c:pt idx="159">
                  <c:v>131.1</c:v>
                </c:pt>
                <c:pt idx="160">
                  <c:v>133.3</c:v>
                </c:pt>
                <c:pt idx="161">
                  <c:v>134.8</c:v>
                </c:pt>
                <c:pt idx="162">
                  <c:v>135.5</c:v>
                </c:pt>
                <c:pt idx="163">
                  <c:v>135.5</c:v>
                </c:pt>
                <c:pt idx="164">
                  <c:v>135.5</c:v>
                </c:pt>
                <c:pt idx="165">
                  <c:v>138.3</c:v>
                </c:pt>
                <c:pt idx="166">
                  <c:v>138.3</c:v>
                </c:pt>
                <c:pt idx="167">
                  <c:v>138.3</c:v>
                </c:pt>
                <c:pt idx="168">
                  <c:v>141.3</c:v>
                </c:pt>
                <c:pt idx="169">
                  <c:v>141.4</c:v>
                </c:pt>
                <c:pt idx="170">
                  <c:v>144</c:v>
                </c:pt>
                <c:pt idx="171">
                  <c:v>176.9</c:v>
                </c:pt>
                <c:pt idx="172">
                  <c:v>193.2</c:v>
                </c:pt>
                <c:pt idx="173">
                  <c:v>196.9</c:v>
                </c:pt>
                <c:pt idx="174">
                  <c:v>252.4</c:v>
                </c:pt>
                <c:pt idx="175">
                  <c:v>255.1</c:v>
                </c:pt>
                <c:pt idx="176">
                  <c:v>252.4</c:v>
                </c:pt>
                <c:pt idx="177">
                  <c:v>250.4</c:v>
                </c:pt>
                <c:pt idx="178">
                  <c:v>250.7</c:v>
                </c:pt>
                <c:pt idx="179">
                  <c:v>250.6</c:v>
                </c:pt>
                <c:pt idx="180">
                  <c:v>248.4</c:v>
                </c:pt>
                <c:pt idx="181">
                  <c:v>261.9</c:v>
                </c:pt>
                <c:pt idx="182">
                  <c:v>262.1</c:v>
                </c:pt>
                <c:pt idx="183">
                  <c:v>262.1</c:v>
                </c:pt>
                <c:pt idx="184">
                  <c:v>262.6</c:v>
                </c:pt>
                <c:pt idx="185">
                  <c:v>262.7</c:v>
                </c:pt>
                <c:pt idx="186">
                  <c:v>262.8</c:v>
                </c:pt>
                <c:pt idx="187">
                  <c:v>262.8</c:v>
                </c:pt>
                <c:pt idx="188">
                  <c:v>264.2</c:v>
                </c:pt>
                <c:pt idx="189">
                  <c:v>264.2</c:v>
                </c:pt>
                <c:pt idx="190">
                  <c:v>264.2</c:v>
                </c:pt>
                <c:pt idx="191">
                  <c:v>270.4</c:v>
                </c:pt>
                <c:pt idx="192">
                  <c:v>271.5</c:v>
                </c:pt>
                <c:pt idx="193">
                  <c:v>271.6</c:v>
                </c:pt>
                <c:pt idx="194">
                  <c:v>271.6</c:v>
                </c:pt>
                <c:pt idx="195">
                  <c:v>271.6</c:v>
                </c:pt>
                <c:pt idx="196">
                  <c:v>271.1</c:v>
                </c:pt>
                <c:pt idx="197">
                  <c:v>270.9</c:v>
                </c:pt>
                <c:pt idx="198">
                  <c:v>270.8</c:v>
                </c:pt>
                <c:pt idx="199">
                  <c:v>271.6</c:v>
                </c:pt>
                <c:pt idx="200">
                  <c:v>270.2</c:v>
                </c:pt>
                <c:pt idx="201">
                  <c:v>269.3</c:v>
                </c:pt>
                <c:pt idx="202">
                  <c:v>268.8</c:v>
                </c:pt>
                <c:pt idx="203">
                  <c:v>268.8</c:v>
                </c:pt>
                <c:pt idx="204">
                  <c:v>267.6</c:v>
                </c:pt>
                <c:pt idx="205">
                  <c:v>267.6</c:v>
                </c:pt>
                <c:pt idx="206">
                  <c:v>258.3</c:v>
                </c:pt>
                <c:pt idx="207">
                  <c:v>258.2</c:v>
                </c:pt>
                <c:pt idx="208">
                  <c:v>248.5</c:v>
                </c:pt>
                <c:pt idx="209">
                  <c:v>248.4</c:v>
                </c:pt>
                <c:pt idx="210">
                  <c:v>248.4</c:v>
                </c:pt>
                <c:pt idx="211">
                  <c:v>248.1</c:v>
                </c:pt>
                <c:pt idx="212">
                  <c:v>248.2</c:v>
                </c:pt>
                <c:pt idx="213">
                  <c:v>247.1</c:v>
                </c:pt>
                <c:pt idx="214">
                  <c:v>255.4</c:v>
                </c:pt>
                <c:pt idx="215">
                  <c:v>257.3</c:v>
                </c:pt>
                <c:pt idx="216">
                  <c:v>260.8</c:v>
                </c:pt>
                <c:pt idx="217">
                  <c:v>263.9</c:v>
                </c:pt>
                <c:pt idx="218">
                  <c:v>270.7</c:v>
                </c:pt>
                <c:pt idx="219">
                  <c:v>268.3</c:v>
                </c:pt>
                <c:pt idx="220">
                  <c:v>274.4</c:v>
                </c:pt>
                <c:pt idx="221">
                  <c:v>274.3</c:v>
                </c:pt>
                <c:pt idx="222">
                  <c:v>266.8</c:v>
                </c:pt>
                <c:pt idx="223">
                  <c:v>266.8</c:v>
                </c:pt>
                <c:pt idx="224">
                  <c:v>263.1</c:v>
                </c:pt>
                <c:pt idx="225">
                  <c:v>263.6</c:v>
                </c:pt>
                <c:pt idx="226">
                  <c:v>265.2</c:v>
                </c:pt>
                <c:pt idx="227">
                  <c:v>264.6</c:v>
                </c:pt>
                <c:pt idx="228">
                  <c:v>267.2</c:v>
                </c:pt>
                <c:pt idx="229">
                  <c:v>268</c:v>
                </c:pt>
                <c:pt idx="230">
                  <c:v>271</c:v>
                </c:pt>
                <c:pt idx="231">
                  <c:v>281.5</c:v>
                </c:pt>
                <c:pt idx="232">
                  <c:v>275.8</c:v>
                </c:pt>
                <c:pt idx="233">
                  <c:v>275.8</c:v>
                </c:pt>
                <c:pt idx="234">
                  <c:v>273.9</c:v>
                </c:pt>
                <c:pt idx="235">
                  <c:v>274.2</c:v>
                </c:pt>
                <c:pt idx="236">
                  <c:v>298.2</c:v>
                </c:pt>
                <c:pt idx="237">
                  <c:v>312</c:v>
                </c:pt>
                <c:pt idx="238">
                  <c:v>320.3</c:v>
                </c:pt>
                <c:pt idx="239">
                  <c:v>336.5</c:v>
                </c:pt>
                <c:pt idx="240">
                  <c:v>335.6</c:v>
                </c:pt>
                <c:pt idx="241">
                  <c:v>334.9</c:v>
                </c:pt>
                <c:pt idx="242">
                  <c:v>335.5</c:v>
                </c:pt>
                <c:pt idx="243">
                  <c:v>338.1</c:v>
                </c:pt>
                <c:pt idx="244">
                  <c:v>338.2</c:v>
                </c:pt>
                <c:pt idx="245">
                  <c:v>338.3</c:v>
                </c:pt>
                <c:pt idx="246">
                  <c:v>338.3</c:v>
                </c:pt>
                <c:pt idx="247">
                  <c:v>350.4</c:v>
                </c:pt>
                <c:pt idx="248">
                  <c:v>350.3</c:v>
                </c:pt>
                <c:pt idx="249">
                  <c:v>351</c:v>
                </c:pt>
                <c:pt idx="250">
                  <c:v>349.3</c:v>
                </c:pt>
                <c:pt idx="251">
                  <c:v>353.3</c:v>
                </c:pt>
                <c:pt idx="252">
                  <c:v>354.3</c:v>
                </c:pt>
                <c:pt idx="253">
                  <c:v>355.2</c:v>
                </c:pt>
                <c:pt idx="254">
                  <c:v>355.2</c:v>
                </c:pt>
                <c:pt idx="255">
                  <c:v>352.4</c:v>
                </c:pt>
                <c:pt idx="256">
                  <c:v>351.5</c:v>
                </c:pt>
                <c:pt idx="257">
                  <c:v>351.4</c:v>
                </c:pt>
                <c:pt idx="258">
                  <c:v>345.5</c:v>
                </c:pt>
                <c:pt idx="259">
                  <c:v>352.5</c:v>
                </c:pt>
                <c:pt idx="260">
                  <c:v>361.8</c:v>
                </c:pt>
                <c:pt idx="261">
                  <c:v>362.4</c:v>
                </c:pt>
                <c:pt idx="262">
                  <c:v>362.5</c:v>
                </c:pt>
                <c:pt idx="263">
                  <c:v>363</c:v>
                </c:pt>
                <c:pt idx="264">
                  <c:v>363.3</c:v>
                </c:pt>
                <c:pt idx="265">
                  <c:v>363.1</c:v>
                </c:pt>
                <c:pt idx="266">
                  <c:v>363.5</c:v>
                </c:pt>
                <c:pt idx="267">
                  <c:v>363.6</c:v>
                </c:pt>
                <c:pt idx="268">
                  <c:v>372</c:v>
                </c:pt>
                <c:pt idx="269">
                  <c:v>383.2</c:v>
                </c:pt>
                <c:pt idx="270">
                  <c:v>394.1</c:v>
                </c:pt>
                <c:pt idx="271">
                  <c:v>395.2</c:v>
                </c:pt>
                <c:pt idx="272">
                  <c:v>395.3</c:v>
                </c:pt>
                <c:pt idx="273">
                  <c:v>394.6</c:v>
                </c:pt>
                <c:pt idx="274">
                  <c:v>400.7</c:v>
                </c:pt>
                <c:pt idx="275">
                  <c:v>408</c:v>
                </c:pt>
                <c:pt idx="276">
                  <c:v>413</c:v>
                </c:pt>
                <c:pt idx="277">
                  <c:v>410.9</c:v>
                </c:pt>
                <c:pt idx="278">
                  <c:v>418.4</c:v>
                </c:pt>
                <c:pt idx="279">
                  <c:v>426.4</c:v>
                </c:pt>
                <c:pt idx="280">
                  <c:v>426.1</c:v>
                </c:pt>
                <c:pt idx="281">
                  <c:v>432.2</c:v>
                </c:pt>
                <c:pt idx="282">
                  <c:v>430.2</c:v>
                </c:pt>
                <c:pt idx="283">
                  <c:v>433.8</c:v>
                </c:pt>
                <c:pt idx="284">
                  <c:v>435</c:v>
                </c:pt>
                <c:pt idx="285">
                  <c:v>458.2</c:v>
                </c:pt>
                <c:pt idx="286">
                  <c:v>459</c:v>
                </c:pt>
                <c:pt idx="287">
                  <c:v>460.6</c:v>
                </c:pt>
                <c:pt idx="288">
                  <c:v>461.2</c:v>
                </c:pt>
                <c:pt idx="289">
                  <c:v>471.4</c:v>
                </c:pt>
                <c:pt idx="290">
                  <c:v>481</c:v>
                </c:pt>
                <c:pt idx="291">
                  <c:v>481.5</c:v>
                </c:pt>
                <c:pt idx="292">
                  <c:v>487.4</c:v>
                </c:pt>
                <c:pt idx="293">
                  <c:v>495.6</c:v>
                </c:pt>
                <c:pt idx="294">
                  <c:v>489.4</c:v>
                </c:pt>
                <c:pt idx="295">
                  <c:v>491.1</c:v>
                </c:pt>
                <c:pt idx="296">
                  <c:v>492.2</c:v>
                </c:pt>
                <c:pt idx="297">
                  <c:v>491.9</c:v>
                </c:pt>
                <c:pt idx="298">
                  <c:v>491.1</c:v>
                </c:pt>
                <c:pt idx="299">
                  <c:v>515.9</c:v>
                </c:pt>
                <c:pt idx="300">
                  <c:v>565.7</c:v>
                </c:pt>
                <c:pt idx="301">
                  <c:v>566.7</c:v>
                </c:pt>
                <c:pt idx="302">
                  <c:v>569.2</c:v>
                </c:pt>
                <c:pt idx="303">
                  <c:v>617.8</c:v>
                </c:pt>
                <c:pt idx="304">
                  <c:v>635</c:v>
                </c:pt>
                <c:pt idx="305">
                  <c:v>648.9</c:v>
                </c:pt>
                <c:pt idx="306">
                  <c:v>649.1</c:v>
                </c:pt>
                <c:pt idx="307">
                  <c:v>670</c:v>
                </c:pt>
                <c:pt idx="308">
                  <c:v>669.7</c:v>
                </c:pt>
                <c:pt idx="309">
                  <c:v>650.6</c:v>
                </c:pt>
                <c:pt idx="310">
                  <c:v>676.6</c:v>
                </c:pt>
                <c:pt idx="311">
                  <c:v>662.2</c:v>
                </c:pt>
                <c:pt idx="312">
                  <c:v>672.8</c:v>
                </c:pt>
                <c:pt idx="313">
                  <c:v>682.1</c:v>
                </c:pt>
                <c:pt idx="314">
                  <c:v>671</c:v>
                </c:pt>
                <c:pt idx="315">
                  <c:v>674.1</c:v>
                </c:pt>
                <c:pt idx="316">
                  <c:v>681</c:v>
                </c:pt>
                <c:pt idx="317">
                  <c:v>677.6</c:v>
                </c:pt>
                <c:pt idx="318">
                  <c:v>680.3</c:v>
                </c:pt>
                <c:pt idx="319">
                  <c:v>679.3</c:v>
                </c:pt>
                <c:pt idx="320">
                  <c:v>712.8</c:v>
                </c:pt>
              </c:numCache>
            </c:numRef>
          </c:val>
          <c:smooth val="0"/>
        </c:ser>
        <c:axId val="61072930"/>
        <c:axId val="15639819"/>
      </c:lineChart>
      <c:dateAx>
        <c:axId val="61072930"/>
        <c:scaling>
          <c:orientation val="minMax"/>
          <c:max val="39539"/>
          <c:min val="39114"/>
        </c:scaling>
        <c:axPos val="b"/>
        <c:delete val="0"/>
        <c:numFmt formatCode="m/yy" sourceLinked="0"/>
        <c:majorTickMark val="out"/>
        <c:minorTickMark val="none"/>
        <c:tickLblPos val="nextTo"/>
        <c:crossAx val="15639819"/>
        <c:crosses val="autoZero"/>
        <c:auto val="0"/>
        <c:baseTimeUnit val="days"/>
        <c:majorUnit val="1"/>
        <c:majorTimeUnit val="months"/>
        <c:noMultiLvlLbl val="0"/>
      </c:dateAx>
      <c:valAx>
        <c:axId val="15639819"/>
        <c:scaling>
          <c:orientation val="minMax"/>
        </c:scaling>
        <c:axPos val="l"/>
        <c:majorGridlines/>
        <c:delete val="0"/>
        <c:numFmt formatCode="General" sourceLinked="1"/>
        <c:majorTickMark val="out"/>
        <c:minorTickMark val="none"/>
        <c:tickLblPos val="nextTo"/>
        <c:crossAx val="6107293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093"/>
          <c:w val="0.9065"/>
          <c:h val="0.776"/>
        </c:manualLayout>
      </c:layout>
      <c:lineChart>
        <c:grouping val="standard"/>
        <c:varyColors val="0"/>
        <c:ser>
          <c:idx val="0"/>
          <c:order val="0"/>
          <c:tx>
            <c:strRef>
              <c:f>'[4]12'!$AH$11</c:f>
              <c:strCache>
                <c:ptCount val="1"/>
                <c:pt idx="0">
                  <c:v>CMBS 3 Yr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'[4]12'!$AG$12:$AG$344</c:f>
              <c:numCache>
                <c:ptCount val="333"/>
                <c:pt idx="0">
                  <c:v>39084</c:v>
                </c:pt>
                <c:pt idx="1">
                  <c:v>39085</c:v>
                </c:pt>
                <c:pt idx="2">
                  <c:v>39086</c:v>
                </c:pt>
                <c:pt idx="3">
                  <c:v>39087</c:v>
                </c:pt>
                <c:pt idx="4">
                  <c:v>39090</c:v>
                </c:pt>
                <c:pt idx="5">
                  <c:v>39091</c:v>
                </c:pt>
                <c:pt idx="6">
                  <c:v>39092</c:v>
                </c:pt>
                <c:pt idx="7">
                  <c:v>39093</c:v>
                </c:pt>
                <c:pt idx="8">
                  <c:v>39094</c:v>
                </c:pt>
                <c:pt idx="9">
                  <c:v>39098</c:v>
                </c:pt>
                <c:pt idx="10">
                  <c:v>39099</c:v>
                </c:pt>
                <c:pt idx="11">
                  <c:v>39100</c:v>
                </c:pt>
                <c:pt idx="12">
                  <c:v>39101</c:v>
                </c:pt>
                <c:pt idx="13">
                  <c:v>39104</c:v>
                </c:pt>
                <c:pt idx="14">
                  <c:v>39105</c:v>
                </c:pt>
                <c:pt idx="15">
                  <c:v>39106</c:v>
                </c:pt>
                <c:pt idx="16">
                  <c:v>39107</c:v>
                </c:pt>
                <c:pt idx="17">
                  <c:v>39108</c:v>
                </c:pt>
                <c:pt idx="18">
                  <c:v>39111</c:v>
                </c:pt>
                <c:pt idx="19">
                  <c:v>39112</c:v>
                </c:pt>
                <c:pt idx="20">
                  <c:v>39113</c:v>
                </c:pt>
                <c:pt idx="21">
                  <c:v>39114</c:v>
                </c:pt>
                <c:pt idx="22">
                  <c:v>39115</c:v>
                </c:pt>
                <c:pt idx="23">
                  <c:v>39118</c:v>
                </c:pt>
                <c:pt idx="24">
                  <c:v>39119</c:v>
                </c:pt>
                <c:pt idx="25">
                  <c:v>39120</c:v>
                </c:pt>
                <c:pt idx="26">
                  <c:v>39121</c:v>
                </c:pt>
                <c:pt idx="27">
                  <c:v>39122</c:v>
                </c:pt>
                <c:pt idx="28">
                  <c:v>39125</c:v>
                </c:pt>
                <c:pt idx="29">
                  <c:v>39126</c:v>
                </c:pt>
                <c:pt idx="30">
                  <c:v>39127</c:v>
                </c:pt>
                <c:pt idx="31">
                  <c:v>39128</c:v>
                </c:pt>
                <c:pt idx="32">
                  <c:v>39129</c:v>
                </c:pt>
                <c:pt idx="33">
                  <c:v>39133</c:v>
                </c:pt>
                <c:pt idx="34">
                  <c:v>39134</c:v>
                </c:pt>
                <c:pt idx="35">
                  <c:v>39135</c:v>
                </c:pt>
                <c:pt idx="36">
                  <c:v>39136</c:v>
                </c:pt>
                <c:pt idx="37">
                  <c:v>39139</c:v>
                </c:pt>
                <c:pt idx="38">
                  <c:v>39140</c:v>
                </c:pt>
                <c:pt idx="39">
                  <c:v>39141</c:v>
                </c:pt>
                <c:pt idx="40">
                  <c:v>39142</c:v>
                </c:pt>
                <c:pt idx="41">
                  <c:v>39143</c:v>
                </c:pt>
                <c:pt idx="42">
                  <c:v>39146</c:v>
                </c:pt>
                <c:pt idx="43">
                  <c:v>39147</c:v>
                </c:pt>
                <c:pt idx="44">
                  <c:v>39148</c:v>
                </c:pt>
                <c:pt idx="45">
                  <c:v>39149</c:v>
                </c:pt>
                <c:pt idx="46">
                  <c:v>39150</c:v>
                </c:pt>
                <c:pt idx="47">
                  <c:v>39153</c:v>
                </c:pt>
                <c:pt idx="48">
                  <c:v>39154</c:v>
                </c:pt>
                <c:pt idx="49">
                  <c:v>39155</c:v>
                </c:pt>
                <c:pt idx="50">
                  <c:v>39156</c:v>
                </c:pt>
                <c:pt idx="51">
                  <c:v>39157</c:v>
                </c:pt>
                <c:pt idx="52">
                  <c:v>39160</c:v>
                </c:pt>
                <c:pt idx="53">
                  <c:v>39161</c:v>
                </c:pt>
                <c:pt idx="54">
                  <c:v>39162</c:v>
                </c:pt>
                <c:pt idx="55">
                  <c:v>39163</c:v>
                </c:pt>
                <c:pt idx="56">
                  <c:v>39164</c:v>
                </c:pt>
                <c:pt idx="57">
                  <c:v>39167</c:v>
                </c:pt>
                <c:pt idx="58">
                  <c:v>39168</c:v>
                </c:pt>
                <c:pt idx="59">
                  <c:v>39169</c:v>
                </c:pt>
                <c:pt idx="60">
                  <c:v>39170</c:v>
                </c:pt>
                <c:pt idx="61">
                  <c:v>39171</c:v>
                </c:pt>
                <c:pt idx="62">
                  <c:v>39174</c:v>
                </c:pt>
                <c:pt idx="63">
                  <c:v>39175</c:v>
                </c:pt>
                <c:pt idx="64">
                  <c:v>39176</c:v>
                </c:pt>
                <c:pt idx="65">
                  <c:v>39177</c:v>
                </c:pt>
                <c:pt idx="66">
                  <c:v>39178</c:v>
                </c:pt>
                <c:pt idx="67">
                  <c:v>39181</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39231</c:v>
                </c:pt>
                <c:pt idx="103">
                  <c:v>39232</c:v>
                </c:pt>
                <c:pt idx="104">
                  <c:v>39233</c:v>
                </c:pt>
                <c:pt idx="105">
                  <c:v>39234</c:v>
                </c:pt>
                <c:pt idx="106">
                  <c:v>39237</c:v>
                </c:pt>
                <c:pt idx="107">
                  <c:v>39238</c:v>
                </c:pt>
                <c:pt idx="108">
                  <c:v>39239</c:v>
                </c:pt>
                <c:pt idx="109">
                  <c:v>39240</c:v>
                </c:pt>
                <c:pt idx="110">
                  <c:v>39241</c:v>
                </c:pt>
                <c:pt idx="111">
                  <c:v>39244</c:v>
                </c:pt>
                <c:pt idx="112">
                  <c:v>39245</c:v>
                </c:pt>
                <c:pt idx="113">
                  <c:v>39246</c:v>
                </c:pt>
                <c:pt idx="114">
                  <c:v>39247</c:v>
                </c:pt>
                <c:pt idx="115">
                  <c:v>39248</c:v>
                </c:pt>
                <c:pt idx="116">
                  <c:v>39251</c:v>
                </c:pt>
                <c:pt idx="117">
                  <c:v>39252</c:v>
                </c:pt>
                <c:pt idx="118">
                  <c:v>39253</c:v>
                </c:pt>
                <c:pt idx="119">
                  <c:v>39254</c:v>
                </c:pt>
                <c:pt idx="120">
                  <c:v>39255</c:v>
                </c:pt>
                <c:pt idx="121">
                  <c:v>39258</c:v>
                </c:pt>
                <c:pt idx="122">
                  <c:v>39259</c:v>
                </c:pt>
                <c:pt idx="123">
                  <c:v>39260</c:v>
                </c:pt>
                <c:pt idx="124">
                  <c:v>39261</c:v>
                </c:pt>
                <c:pt idx="125">
                  <c:v>39262</c:v>
                </c:pt>
                <c:pt idx="126">
                  <c:v>39265</c:v>
                </c:pt>
                <c:pt idx="127">
                  <c:v>39266</c:v>
                </c:pt>
                <c:pt idx="128">
                  <c:v>39268</c:v>
                </c:pt>
                <c:pt idx="129">
                  <c:v>39269</c:v>
                </c:pt>
                <c:pt idx="130">
                  <c:v>39272</c:v>
                </c:pt>
                <c:pt idx="131">
                  <c:v>39273</c:v>
                </c:pt>
                <c:pt idx="132">
                  <c:v>39274</c:v>
                </c:pt>
                <c:pt idx="133">
                  <c:v>39275</c:v>
                </c:pt>
                <c:pt idx="134">
                  <c:v>39276</c:v>
                </c:pt>
                <c:pt idx="135">
                  <c:v>39279</c:v>
                </c:pt>
                <c:pt idx="136">
                  <c:v>39280</c:v>
                </c:pt>
                <c:pt idx="137">
                  <c:v>39281</c:v>
                </c:pt>
                <c:pt idx="138">
                  <c:v>39282</c:v>
                </c:pt>
                <c:pt idx="139">
                  <c:v>39283</c:v>
                </c:pt>
                <c:pt idx="140">
                  <c:v>39286</c:v>
                </c:pt>
                <c:pt idx="141">
                  <c:v>39287</c:v>
                </c:pt>
                <c:pt idx="142">
                  <c:v>39288</c:v>
                </c:pt>
                <c:pt idx="143">
                  <c:v>39289</c:v>
                </c:pt>
                <c:pt idx="144">
                  <c:v>39290</c:v>
                </c:pt>
                <c:pt idx="145">
                  <c:v>39293</c:v>
                </c:pt>
                <c:pt idx="146">
                  <c:v>39294</c:v>
                </c:pt>
                <c:pt idx="147">
                  <c:v>39295</c:v>
                </c:pt>
                <c:pt idx="148">
                  <c:v>39296</c:v>
                </c:pt>
                <c:pt idx="149">
                  <c:v>39297</c:v>
                </c:pt>
                <c:pt idx="150">
                  <c:v>39300</c:v>
                </c:pt>
                <c:pt idx="151">
                  <c:v>39301</c:v>
                </c:pt>
                <c:pt idx="152">
                  <c:v>39302</c:v>
                </c:pt>
                <c:pt idx="153">
                  <c:v>39303</c:v>
                </c:pt>
                <c:pt idx="154">
                  <c:v>39304</c:v>
                </c:pt>
                <c:pt idx="155">
                  <c:v>39307</c:v>
                </c:pt>
                <c:pt idx="156">
                  <c:v>39308</c:v>
                </c:pt>
                <c:pt idx="157">
                  <c:v>39309</c:v>
                </c:pt>
                <c:pt idx="158">
                  <c:v>39310</c:v>
                </c:pt>
                <c:pt idx="159">
                  <c:v>39311</c:v>
                </c:pt>
                <c:pt idx="160">
                  <c:v>39314</c:v>
                </c:pt>
                <c:pt idx="161">
                  <c:v>39315</c:v>
                </c:pt>
                <c:pt idx="162">
                  <c:v>39316</c:v>
                </c:pt>
                <c:pt idx="163">
                  <c:v>39317</c:v>
                </c:pt>
                <c:pt idx="164">
                  <c:v>39318</c:v>
                </c:pt>
                <c:pt idx="165">
                  <c:v>39321</c:v>
                </c:pt>
                <c:pt idx="166">
                  <c:v>39322</c:v>
                </c:pt>
                <c:pt idx="167">
                  <c:v>39323</c:v>
                </c:pt>
                <c:pt idx="168">
                  <c:v>39324</c:v>
                </c:pt>
                <c:pt idx="169">
                  <c:v>39325</c:v>
                </c:pt>
                <c:pt idx="170">
                  <c:v>39329</c:v>
                </c:pt>
                <c:pt idx="171">
                  <c:v>39330</c:v>
                </c:pt>
                <c:pt idx="172">
                  <c:v>39331</c:v>
                </c:pt>
                <c:pt idx="173">
                  <c:v>39332</c:v>
                </c:pt>
                <c:pt idx="174">
                  <c:v>39335</c:v>
                </c:pt>
                <c:pt idx="175">
                  <c:v>39336</c:v>
                </c:pt>
                <c:pt idx="176">
                  <c:v>39337</c:v>
                </c:pt>
                <c:pt idx="177">
                  <c:v>39338</c:v>
                </c:pt>
                <c:pt idx="178">
                  <c:v>39339</c:v>
                </c:pt>
                <c:pt idx="179">
                  <c:v>39342</c:v>
                </c:pt>
                <c:pt idx="180">
                  <c:v>39343</c:v>
                </c:pt>
                <c:pt idx="181">
                  <c:v>39344</c:v>
                </c:pt>
                <c:pt idx="182">
                  <c:v>39345</c:v>
                </c:pt>
                <c:pt idx="183">
                  <c:v>39346</c:v>
                </c:pt>
                <c:pt idx="184">
                  <c:v>39349</c:v>
                </c:pt>
                <c:pt idx="185">
                  <c:v>39350</c:v>
                </c:pt>
                <c:pt idx="186">
                  <c:v>39351</c:v>
                </c:pt>
                <c:pt idx="187">
                  <c:v>39352</c:v>
                </c:pt>
                <c:pt idx="188">
                  <c:v>39353</c:v>
                </c:pt>
                <c:pt idx="189">
                  <c:v>39356</c:v>
                </c:pt>
                <c:pt idx="190">
                  <c:v>39357</c:v>
                </c:pt>
                <c:pt idx="191">
                  <c:v>39358</c:v>
                </c:pt>
                <c:pt idx="192">
                  <c:v>39359</c:v>
                </c:pt>
                <c:pt idx="193">
                  <c:v>39360</c:v>
                </c:pt>
                <c:pt idx="194">
                  <c:v>39364</c:v>
                </c:pt>
                <c:pt idx="195">
                  <c:v>39365</c:v>
                </c:pt>
                <c:pt idx="196">
                  <c:v>39366</c:v>
                </c:pt>
                <c:pt idx="197">
                  <c:v>39367</c:v>
                </c:pt>
                <c:pt idx="198">
                  <c:v>39370</c:v>
                </c:pt>
                <c:pt idx="199">
                  <c:v>39371</c:v>
                </c:pt>
                <c:pt idx="200">
                  <c:v>39372</c:v>
                </c:pt>
                <c:pt idx="201">
                  <c:v>39373</c:v>
                </c:pt>
                <c:pt idx="202">
                  <c:v>39374</c:v>
                </c:pt>
                <c:pt idx="203">
                  <c:v>39377</c:v>
                </c:pt>
                <c:pt idx="204">
                  <c:v>39378</c:v>
                </c:pt>
                <c:pt idx="205">
                  <c:v>39379</c:v>
                </c:pt>
                <c:pt idx="206">
                  <c:v>39380</c:v>
                </c:pt>
                <c:pt idx="207">
                  <c:v>39381</c:v>
                </c:pt>
                <c:pt idx="208">
                  <c:v>39384</c:v>
                </c:pt>
                <c:pt idx="209">
                  <c:v>39385</c:v>
                </c:pt>
                <c:pt idx="210">
                  <c:v>39386</c:v>
                </c:pt>
                <c:pt idx="211">
                  <c:v>39387</c:v>
                </c:pt>
                <c:pt idx="212">
                  <c:v>39388</c:v>
                </c:pt>
                <c:pt idx="213">
                  <c:v>39391</c:v>
                </c:pt>
                <c:pt idx="214">
                  <c:v>39392</c:v>
                </c:pt>
                <c:pt idx="215">
                  <c:v>39393</c:v>
                </c:pt>
                <c:pt idx="216">
                  <c:v>39394</c:v>
                </c:pt>
                <c:pt idx="217">
                  <c:v>39395</c:v>
                </c:pt>
                <c:pt idx="218">
                  <c:v>39399</c:v>
                </c:pt>
                <c:pt idx="219">
                  <c:v>39400</c:v>
                </c:pt>
                <c:pt idx="220">
                  <c:v>39401</c:v>
                </c:pt>
                <c:pt idx="221">
                  <c:v>39402</c:v>
                </c:pt>
                <c:pt idx="222">
                  <c:v>39405</c:v>
                </c:pt>
                <c:pt idx="223">
                  <c:v>39406</c:v>
                </c:pt>
                <c:pt idx="224">
                  <c:v>39407</c:v>
                </c:pt>
                <c:pt idx="225">
                  <c:v>39409</c:v>
                </c:pt>
                <c:pt idx="226">
                  <c:v>39412</c:v>
                </c:pt>
                <c:pt idx="227">
                  <c:v>39413</c:v>
                </c:pt>
                <c:pt idx="228">
                  <c:v>39414</c:v>
                </c:pt>
                <c:pt idx="229">
                  <c:v>39415</c:v>
                </c:pt>
                <c:pt idx="230">
                  <c:v>39416</c:v>
                </c:pt>
                <c:pt idx="231">
                  <c:v>39419</c:v>
                </c:pt>
                <c:pt idx="232">
                  <c:v>39420</c:v>
                </c:pt>
                <c:pt idx="233">
                  <c:v>39421</c:v>
                </c:pt>
                <c:pt idx="234">
                  <c:v>39422</c:v>
                </c:pt>
                <c:pt idx="235">
                  <c:v>39423</c:v>
                </c:pt>
                <c:pt idx="236">
                  <c:v>39426</c:v>
                </c:pt>
                <c:pt idx="237">
                  <c:v>39427</c:v>
                </c:pt>
                <c:pt idx="238">
                  <c:v>39428</c:v>
                </c:pt>
                <c:pt idx="239">
                  <c:v>39429</c:v>
                </c:pt>
                <c:pt idx="240">
                  <c:v>39430</c:v>
                </c:pt>
                <c:pt idx="241">
                  <c:v>39433</c:v>
                </c:pt>
                <c:pt idx="242">
                  <c:v>39434</c:v>
                </c:pt>
                <c:pt idx="243">
                  <c:v>39435</c:v>
                </c:pt>
                <c:pt idx="244">
                  <c:v>39436</c:v>
                </c:pt>
                <c:pt idx="245">
                  <c:v>39437</c:v>
                </c:pt>
                <c:pt idx="246">
                  <c:v>39440</c:v>
                </c:pt>
                <c:pt idx="247">
                  <c:v>39442</c:v>
                </c:pt>
                <c:pt idx="248">
                  <c:v>39443</c:v>
                </c:pt>
                <c:pt idx="249">
                  <c:v>39444</c:v>
                </c:pt>
                <c:pt idx="250">
                  <c:v>39447</c:v>
                </c:pt>
                <c:pt idx="251">
                  <c:v>39449</c:v>
                </c:pt>
                <c:pt idx="252">
                  <c:v>39450</c:v>
                </c:pt>
                <c:pt idx="253">
                  <c:v>39451</c:v>
                </c:pt>
                <c:pt idx="254">
                  <c:v>39454</c:v>
                </c:pt>
                <c:pt idx="255">
                  <c:v>39455</c:v>
                </c:pt>
                <c:pt idx="256">
                  <c:v>39456</c:v>
                </c:pt>
                <c:pt idx="257">
                  <c:v>39457</c:v>
                </c:pt>
                <c:pt idx="258">
                  <c:v>39458</c:v>
                </c:pt>
                <c:pt idx="259">
                  <c:v>39461</c:v>
                </c:pt>
                <c:pt idx="260">
                  <c:v>39462</c:v>
                </c:pt>
                <c:pt idx="261">
                  <c:v>39463</c:v>
                </c:pt>
                <c:pt idx="262">
                  <c:v>39464</c:v>
                </c:pt>
                <c:pt idx="263">
                  <c:v>39465</c:v>
                </c:pt>
                <c:pt idx="264">
                  <c:v>39469</c:v>
                </c:pt>
                <c:pt idx="265">
                  <c:v>39470</c:v>
                </c:pt>
                <c:pt idx="266">
                  <c:v>39471</c:v>
                </c:pt>
                <c:pt idx="267">
                  <c:v>39472</c:v>
                </c:pt>
                <c:pt idx="268">
                  <c:v>39475</c:v>
                </c:pt>
                <c:pt idx="269">
                  <c:v>39476</c:v>
                </c:pt>
                <c:pt idx="270">
                  <c:v>39477</c:v>
                </c:pt>
                <c:pt idx="271">
                  <c:v>39479</c:v>
                </c:pt>
                <c:pt idx="272">
                  <c:v>39482</c:v>
                </c:pt>
                <c:pt idx="273">
                  <c:v>39483</c:v>
                </c:pt>
                <c:pt idx="274">
                  <c:v>39484</c:v>
                </c:pt>
                <c:pt idx="275">
                  <c:v>39485</c:v>
                </c:pt>
                <c:pt idx="276">
                  <c:v>39486</c:v>
                </c:pt>
                <c:pt idx="277">
                  <c:v>39489</c:v>
                </c:pt>
                <c:pt idx="278">
                  <c:v>39490</c:v>
                </c:pt>
                <c:pt idx="279">
                  <c:v>39491</c:v>
                </c:pt>
                <c:pt idx="280">
                  <c:v>39492</c:v>
                </c:pt>
                <c:pt idx="281">
                  <c:v>39493</c:v>
                </c:pt>
                <c:pt idx="282">
                  <c:v>39497</c:v>
                </c:pt>
                <c:pt idx="283">
                  <c:v>39498</c:v>
                </c:pt>
                <c:pt idx="284">
                  <c:v>39499</c:v>
                </c:pt>
                <c:pt idx="285">
                  <c:v>39500</c:v>
                </c:pt>
                <c:pt idx="286">
                  <c:v>39503</c:v>
                </c:pt>
                <c:pt idx="287">
                  <c:v>39504</c:v>
                </c:pt>
                <c:pt idx="288">
                  <c:v>39505</c:v>
                </c:pt>
                <c:pt idx="289">
                  <c:v>39506</c:v>
                </c:pt>
                <c:pt idx="290">
                  <c:v>39507</c:v>
                </c:pt>
                <c:pt idx="291">
                  <c:v>39510</c:v>
                </c:pt>
                <c:pt idx="292">
                  <c:v>39511</c:v>
                </c:pt>
                <c:pt idx="293">
                  <c:v>39512</c:v>
                </c:pt>
                <c:pt idx="294">
                  <c:v>39513</c:v>
                </c:pt>
                <c:pt idx="295">
                  <c:v>39514</c:v>
                </c:pt>
                <c:pt idx="296">
                  <c:v>39517</c:v>
                </c:pt>
                <c:pt idx="297">
                  <c:v>39518</c:v>
                </c:pt>
                <c:pt idx="298">
                  <c:v>39519</c:v>
                </c:pt>
                <c:pt idx="299">
                  <c:v>39520</c:v>
                </c:pt>
                <c:pt idx="300">
                  <c:v>39521</c:v>
                </c:pt>
                <c:pt idx="301">
                  <c:v>39524</c:v>
                </c:pt>
                <c:pt idx="302">
                  <c:v>39525</c:v>
                </c:pt>
                <c:pt idx="303">
                  <c:v>39526</c:v>
                </c:pt>
                <c:pt idx="304">
                  <c:v>39527</c:v>
                </c:pt>
                <c:pt idx="305">
                  <c:v>39531</c:v>
                </c:pt>
                <c:pt idx="306">
                  <c:v>39532</c:v>
                </c:pt>
                <c:pt idx="307">
                  <c:v>39533</c:v>
                </c:pt>
                <c:pt idx="308">
                  <c:v>39534</c:v>
                </c:pt>
                <c:pt idx="309">
                  <c:v>39535</c:v>
                </c:pt>
                <c:pt idx="310">
                  <c:v>39538</c:v>
                </c:pt>
                <c:pt idx="311">
                  <c:v>39539</c:v>
                </c:pt>
                <c:pt idx="312">
                  <c:v>39540</c:v>
                </c:pt>
                <c:pt idx="313">
                  <c:v>39541</c:v>
                </c:pt>
                <c:pt idx="314">
                  <c:v>39542</c:v>
                </c:pt>
                <c:pt idx="315">
                  <c:v>39545</c:v>
                </c:pt>
                <c:pt idx="316">
                  <c:v>39546</c:v>
                </c:pt>
                <c:pt idx="317">
                  <c:v>39547</c:v>
                </c:pt>
                <c:pt idx="318">
                  <c:v>39548</c:v>
                </c:pt>
                <c:pt idx="319">
                  <c:v>39549</c:v>
                </c:pt>
                <c:pt idx="320">
                  <c:v>39552</c:v>
                </c:pt>
                <c:pt idx="321">
                  <c:v>39553</c:v>
                </c:pt>
                <c:pt idx="322">
                  <c:v>39554</c:v>
                </c:pt>
                <c:pt idx="323">
                  <c:v>39555</c:v>
                </c:pt>
                <c:pt idx="324">
                  <c:v>39556</c:v>
                </c:pt>
                <c:pt idx="325">
                  <c:v>39559</c:v>
                </c:pt>
                <c:pt idx="326">
                  <c:v>39560</c:v>
                </c:pt>
                <c:pt idx="327">
                  <c:v>39561</c:v>
                </c:pt>
                <c:pt idx="328">
                  <c:v>39562</c:v>
                </c:pt>
                <c:pt idx="329">
                  <c:v>39563</c:v>
                </c:pt>
                <c:pt idx="330">
                  <c:v>39566</c:v>
                </c:pt>
                <c:pt idx="331">
                  <c:v>39567</c:v>
                </c:pt>
                <c:pt idx="332">
                  <c:v>39568</c:v>
                </c:pt>
              </c:numCache>
            </c:numRef>
          </c:cat>
          <c:val>
            <c:numRef>
              <c:f>'[4]12'!$AH$12:$AH$344</c:f>
              <c:numCache>
                <c:ptCount val="333"/>
                <c:pt idx="0">
                  <c:v>79.03</c:v>
                </c:pt>
                <c:pt idx="1">
                  <c:v>78.13</c:v>
                </c:pt>
                <c:pt idx="2">
                  <c:v>78.03</c:v>
                </c:pt>
                <c:pt idx="3">
                  <c:v>77.14</c:v>
                </c:pt>
                <c:pt idx="4">
                  <c:v>77.14</c:v>
                </c:pt>
                <c:pt idx="5">
                  <c:v>77.89</c:v>
                </c:pt>
                <c:pt idx="6">
                  <c:v>78.89</c:v>
                </c:pt>
                <c:pt idx="7">
                  <c:v>78.64</c:v>
                </c:pt>
                <c:pt idx="8">
                  <c:v>78.14</c:v>
                </c:pt>
                <c:pt idx="9">
                  <c:v>79.39</c:v>
                </c:pt>
                <c:pt idx="10">
                  <c:v>79.89</c:v>
                </c:pt>
                <c:pt idx="11">
                  <c:v>79.39</c:v>
                </c:pt>
                <c:pt idx="12">
                  <c:v>78.39</c:v>
                </c:pt>
                <c:pt idx="13">
                  <c:v>77.89</c:v>
                </c:pt>
                <c:pt idx="14">
                  <c:v>77.89</c:v>
                </c:pt>
                <c:pt idx="15">
                  <c:v>78.39</c:v>
                </c:pt>
                <c:pt idx="16">
                  <c:v>79.39</c:v>
                </c:pt>
                <c:pt idx="17">
                  <c:v>79.39</c:v>
                </c:pt>
                <c:pt idx="18">
                  <c:v>79.39</c:v>
                </c:pt>
                <c:pt idx="19">
                  <c:v>80.89</c:v>
                </c:pt>
                <c:pt idx="20">
                  <c:v>80.39</c:v>
                </c:pt>
                <c:pt idx="21">
                  <c:v>79.39</c:v>
                </c:pt>
                <c:pt idx="22">
                  <c:v>77.89</c:v>
                </c:pt>
                <c:pt idx="23">
                  <c:v>77.14</c:v>
                </c:pt>
                <c:pt idx="24">
                  <c:v>77.14</c:v>
                </c:pt>
                <c:pt idx="25">
                  <c:v>79.64</c:v>
                </c:pt>
                <c:pt idx="26">
                  <c:v>79.39</c:v>
                </c:pt>
                <c:pt idx="27">
                  <c:v>80.89</c:v>
                </c:pt>
                <c:pt idx="28">
                  <c:v>81.14</c:v>
                </c:pt>
                <c:pt idx="29">
                  <c:v>80.64</c:v>
                </c:pt>
                <c:pt idx="30">
                  <c:v>79.39</c:v>
                </c:pt>
                <c:pt idx="31">
                  <c:v>78.89</c:v>
                </c:pt>
                <c:pt idx="32">
                  <c:v>79.64</c:v>
                </c:pt>
                <c:pt idx="33">
                  <c:v>79.14</c:v>
                </c:pt>
                <c:pt idx="34">
                  <c:v>79.39</c:v>
                </c:pt>
                <c:pt idx="35">
                  <c:v>79.39</c:v>
                </c:pt>
                <c:pt idx="36">
                  <c:v>80.64</c:v>
                </c:pt>
                <c:pt idx="37">
                  <c:v>79.14</c:v>
                </c:pt>
                <c:pt idx="38">
                  <c:v>80.64</c:v>
                </c:pt>
                <c:pt idx="39">
                  <c:v>96.14</c:v>
                </c:pt>
                <c:pt idx="40">
                  <c:v>97.89</c:v>
                </c:pt>
                <c:pt idx="41">
                  <c:v>99.64</c:v>
                </c:pt>
                <c:pt idx="42">
                  <c:v>99.39</c:v>
                </c:pt>
                <c:pt idx="43">
                  <c:v>97.64</c:v>
                </c:pt>
                <c:pt idx="44">
                  <c:v>95.89</c:v>
                </c:pt>
                <c:pt idx="45">
                  <c:v>95.89</c:v>
                </c:pt>
                <c:pt idx="46">
                  <c:v>95.89</c:v>
                </c:pt>
                <c:pt idx="47">
                  <c:v>97.39</c:v>
                </c:pt>
                <c:pt idx="48">
                  <c:v>100.89</c:v>
                </c:pt>
                <c:pt idx="49">
                  <c:v>102.14</c:v>
                </c:pt>
                <c:pt idx="50">
                  <c:v>102.39</c:v>
                </c:pt>
                <c:pt idx="51">
                  <c:v>102.64</c:v>
                </c:pt>
                <c:pt idx="52">
                  <c:v>101.89</c:v>
                </c:pt>
                <c:pt idx="53">
                  <c:v>101.89</c:v>
                </c:pt>
                <c:pt idx="54">
                  <c:v>102.14</c:v>
                </c:pt>
                <c:pt idx="55">
                  <c:v>112.14</c:v>
                </c:pt>
                <c:pt idx="56">
                  <c:v>111.64</c:v>
                </c:pt>
                <c:pt idx="57">
                  <c:v>112.14</c:v>
                </c:pt>
                <c:pt idx="58">
                  <c:v>111.64</c:v>
                </c:pt>
                <c:pt idx="59">
                  <c:v>115.39</c:v>
                </c:pt>
                <c:pt idx="60">
                  <c:v>115.39</c:v>
                </c:pt>
                <c:pt idx="61">
                  <c:v>116.89</c:v>
                </c:pt>
                <c:pt idx="62">
                  <c:v>117.14</c:v>
                </c:pt>
                <c:pt idx="63">
                  <c:v>117.39</c:v>
                </c:pt>
                <c:pt idx="64">
                  <c:v>117.89</c:v>
                </c:pt>
                <c:pt idx="65">
                  <c:v>117.64</c:v>
                </c:pt>
                <c:pt idx="66">
                  <c:v>112.14</c:v>
                </c:pt>
                <c:pt idx="67">
                  <c:v>112.39</c:v>
                </c:pt>
                <c:pt idx="68">
                  <c:v>112.64</c:v>
                </c:pt>
                <c:pt idx="69">
                  <c:v>116.14</c:v>
                </c:pt>
                <c:pt idx="70">
                  <c:v>116.14</c:v>
                </c:pt>
                <c:pt idx="71">
                  <c:v>115.89</c:v>
                </c:pt>
                <c:pt idx="72">
                  <c:v>116.14</c:v>
                </c:pt>
                <c:pt idx="73">
                  <c:v>115.89</c:v>
                </c:pt>
                <c:pt idx="74">
                  <c:v>135.64</c:v>
                </c:pt>
                <c:pt idx="75">
                  <c:v>136.14</c:v>
                </c:pt>
                <c:pt idx="76">
                  <c:v>134.39</c:v>
                </c:pt>
                <c:pt idx="77">
                  <c:v>133.89</c:v>
                </c:pt>
                <c:pt idx="78">
                  <c:v>144.14</c:v>
                </c:pt>
                <c:pt idx="79">
                  <c:v>144.39</c:v>
                </c:pt>
                <c:pt idx="80">
                  <c:v>145.14</c:v>
                </c:pt>
                <c:pt idx="81">
                  <c:v>145.64</c:v>
                </c:pt>
                <c:pt idx="82">
                  <c:v>145.89</c:v>
                </c:pt>
                <c:pt idx="83">
                  <c:v>146.39</c:v>
                </c:pt>
                <c:pt idx="84">
                  <c:v>146.39</c:v>
                </c:pt>
                <c:pt idx="85">
                  <c:v>145.64</c:v>
                </c:pt>
                <c:pt idx="86">
                  <c:v>145.39</c:v>
                </c:pt>
                <c:pt idx="87">
                  <c:v>145.14</c:v>
                </c:pt>
                <c:pt idx="88">
                  <c:v>147.14</c:v>
                </c:pt>
                <c:pt idx="89">
                  <c:v>146.64</c:v>
                </c:pt>
                <c:pt idx="90">
                  <c:v>146.39</c:v>
                </c:pt>
                <c:pt idx="91">
                  <c:v>154.64</c:v>
                </c:pt>
                <c:pt idx="92">
                  <c:v>154.64</c:v>
                </c:pt>
                <c:pt idx="93">
                  <c:v>154.64</c:v>
                </c:pt>
                <c:pt idx="94">
                  <c:v>154.64</c:v>
                </c:pt>
                <c:pt idx="95">
                  <c:v>157.89</c:v>
                </c:pt>
                <c:pt idx="96">
                  <c:v>158.64</c:v>
                </c:pt>
                <c:pt idx="97">
                  <c:v>158.14</c:v>
                </c:pt>
                <c:pt idx="98">
                  <c:v>156.89</c:v>
                </c:pt>
                <c:pt idx="99">
                  <c:v>157.39</c:v>
                </c:pt>
                <c:pt idx="100">
                  <c:v>150.39</c:v>
                </c:pt>
                <c:pt idx="101">
                  <c:v>147.14</c:v>
                </c:pt>
                <c:pt idx="102">
                  <c:v>147.14</c:v>
                </c:pt>
                <c:pt idx="103">
                  <c:v>147.39</c:v>
                </c:pt>
                <c:pt idx="104">
                  <c:v>143.14</c:v>
                </c:pt>
                <c:pt idx="105">
                  <c:v>143.89</c:v>
                </c:pt>
                <c:pt idx="106">
                  <c:v>143.89</c:v>
                </c:pt>
                <c:pt idx="107">
                  <c:v>138.64</c:v>
                </c:pt>
                <c:pt idx="108">
                  <c:v>136.39</c:v>
                </c:pt>
                <c:pt idx="109">
                  <c:v>137.89</c:v>
                </c:pt>
                <c:pt idx="110">
                  <c:v>138.89</c:v>
                </c:pt>
                <c:pt idx="111">
                  <c:v>139.64</c:v>
                </c:pt>
                <c:pt idx="112">
                  <c:v>137.89</c:v>
                </c:pt>
                <c:pt idx="113">
                  <c:v>140.14</c:v>
                </c:pt>
                <c:pt idx="114">
                  <c:v>139.39</c:v>
                </c:pt>
                <c:pt idx="115">
                  <c:v>136.89</c:v>
                </c:pt>
                <c:pt idx="116">
                  <c:v>136.64</c:v>
                </c:pt>
                <c:pt idx="117">
                  <c:v>136.39</c:v>
                </c:pt>
                <c:pt idx="118">
                  <c:v>138.14</c:v>
                </c:pt>
                <c:pt idx="119">
                  <c:v>142.39</c:v>
                </c:pt>
                <c:pt idx="120">
                  <c:v>154.89</c:v>
                </c:pt>
                <c:pt idx="121">
                  <c:v>160.14</c:v>
                </c:pt>
                <c:pt idx="122">
                  <c:v>160.39</c:v>
                </c:pt>
                <c:pt idx="123">
                  <c:v>160.39</c:v>
                </c:pt>
                <c:pt idx="124">
                  <c:v>155.14</c:v>
                </c:pt>
                <c:pt idx="125">
                  <c:v>140.89</c:v>
                </c:pt>
                <c:pt idx="126">
                  <c:v>140.89</c:v>
                </c:pt>
                <c:pt idx="127">
                  <c:v>140.89</c:v>
                </c:pt>
                <c:pt idx="128">
                  <c:v>140.64</c:v>
                </c:pt>
                <c:pt idx="129">
                  <c:v>141.64</c:v>
                </c:pt>
                <c:pt idx="130">
                  <c:v>136.64</c:v>
                </c:pt>
                <c:pt idx="131">
                  <c:v>139.14</c:v>
                </c:pt>
                <c:pt idx="132">
                  <c:v>138</c:v>
                </c:pt>
                <c:pt idx="133">
                  <c:v>138.5</c:v>
                </c:pt>
                <c:pt idx="134">
                  <c:v>138</c:v>
                </c:pt>
                <c:pt idx="135">
                  <c:v>138.75</c:v>
                </c:pt>
                <c:pt idx="136">
                  <c:v>139.25</c:v>
                </c:pt>
                <c:pt idx="137">
                  <c:v>142.25</c:v>
                </c:pt>
                <c:pt idx="138">
                  <c:v>143.5</c:v>
                </c:pt>
                <c:pt idx="139">
                  <c:v>150.5</c:v>
                </c:pt>
                <c:pt idx="140">
                  <c:v>150.5</c:v>
                </c:pt>
                <c:pt idx="141">
                  <c:v>153.5</c:v>
                </c:pt>
                <c:pt idx="142">
                  <c:v>157</c:v>
                </c:pt>
                <c:pt idx="143">
                  <c:v>170.5</c:v>
                </c:pt>
                <c:pt idx="144">
                  <c:v>199.75</c:v>
                </c:pt>
                <c:pt idx="145">
                  <c:v>209.25</c:v>
                </c:pt>
                <c:pt idx="146">
                  <c:v>207.25</c:v>
                </c:pt>
                <c:pt idx="147">
                  <c:v>212.75</c:v>
                </c:pt>
                <c:pt idx="148">
                  <c:v>209.5</c:v>
                </c:pt>
                <c:pt idx="149">
                  <c:v>226.5</c:v>
                </c:pt>
                <c:pt idx="150">
                  <c:v>238</c:v>
                </c:pt>
                <c:pt idx="151">
                  <c:v>231.75</c:v>
                </c:pt>
                <c:pt idx="152">
                  <c:v>226.75</c:v>
                </c:pt>
                <c:pt idx="153">
                  <c:v>241</c:v>
                </c:pt>
                <c:pt idx="154">
                  <c:v>253.5</c:v>
                </c:pt>
                <c:pt idx="155">
                  <c:v>253.5</c:v>
                </c:pt>
                <c:pt idx="156">
                  <c:v>261</c:v>
                </c:pt>
                <c:pt idx="157">
                  <c:v>264</c:v>
                </c:pt>
                <c:pt idx="158">
                  <c:v>291</c:v>
                </c:pt>
                <c:pt idx="159">
                  <c:v>266.75</c:v>
                </c:pt>
                <c:pt idx="160">
                  <c:v>271.75</c:v>
                </c:pt>
                <c:pt idx="161">
                  <c:v>273.75</c:v>
                </c:pt>
                <c:pt idx="162">
                  <c:v>267.25</c:v>
                </c:pt>
                <c:pt idx="163">
                  <c:v>261</c:v>
                </c:pt>
                <c:pt idx="164">
                  <c:v>252.5</c:v>
                </c:pt>
                <c:pt idx="165">
                  <c:v>245.5</c:v>
                </c:pt>
                <c:pt idx="166">
                  <c:v>255.5</c:v>
                </c:pt>
                <c:pt idx="167">
                  <c:v>270.25</c:v>
                </c:pt>
                <c:pt idx="168">
                  <c:v>269</c:v>
                </c:pt>
                <c:pt idx="169">
                  <c:v>269.75</c:v>
                </c:pt>
                <c:pt idx="170">
                  <c:v>272</c:v>
                </c:pt>
                <c:pt idx="171">
                  <c:v>273.5</c:v>
                </c:pt>
                <c:pt idx="172">
                  <c:v>281.5</c:v>
                </c:pt>
                <c:pt idx="173">
                  <c:v>279.5</c:v>
                </c:pt>
                <c:pt idx="174">
                  <c:v>284.25</c:v>
                </c:pt>
                <c:pt idx="175">
                  <c:v>284.25</c:v>
                </c:pt>
                <c:pt idx="176">
                  <c:v>283.25</c:v>
                </c:pt>
                <c:pt idx="177">
                  <c:v>273</c:v>
                </c:pt>
                <c:pt idx="178">
                  <c:v>266</c:v>
                </c:pt>
                <c:pt idx="179">
                  <c:v>266.75</c:v>
                </c:pt>
                <c:pt idx="180">
                  <c:v>264.25</c:v>
                </c:pt>
                <c:pt idx="181">
                  <c:v>235</c:v>
                </c:pt>
                <c:pt idx="182">
                  <c:v>227.5</c:v>
                </c:pt>
                <c:pt idx="183">
                  <c:v>222.5</c:v>
                </c:pt>
                <c:pt idx="184">
                  <c:v>225.75</c:v>
                </c:pt>
                <c:pt idx="185">
                  <c:v>228.75</c:v>
                </c:pt>
                <c:pt idx="186">
                  <c:v>230.25</c:v>
                </c:pt>
                <c:pt idx="187">
                  <c:v>242.5</c:v>
                </c:pt>
                <c:pt idx="188">
                  <c:v>253.5</c:v>
                </c:pt>
                <c:pt idx="189">
                  <c:v>255</c:v>
                </c:pt>
                <c:pt idx="190">
                  <c:v>256.25</c:v>
                </c:pt>
                <c:pt idx="191">
                  <c:v>256.75</c:v>
                </c:pt>
                <c:pt idx="192">
                  <c:v>256.5</c:v>
                </c:pt>
                <c:pt idx="193">
                  <c:v>254.75</c:v>
                </c:pt>
                <c:pt idx="194">
                  <c:v>255.5</c:v>
                </c:pt>
                <c:pt idx="195">
                  <c:v>255.5</c:v>
                </c:pt>
                <c:pt idx="196">
                  <c:v>252.75</c:v>
                </c:pt>
                <c:pt idx="197">
                  <c:v>257</c:v>
                </c:pt>
                <c:pt idx="198">
                  <c:v>242.25</c:v>
                </c:pt>
                <c:pt idx="199">
                  <c:v>233.25</c:v>
                </c:pt>
                <c:pt idx="200">
                  <c:v>256.5</c:v>
                </c:pt>
                <c:pt idx="201">
                  <c:v>267.5</c:v>
                </c:pt>
                <c:pt idx="202">
                  <c:v>282.75</c:v>
                </c:pt>
                <c:pt idx="203">
                  <c:v>282</c:v>
                </c:pt>
                <c:pt idx="204">
                  <c:v>271.25</c:v>
                </c:pt>
                <c:pt idx="205">
                  <c:v>272</c:v>
                </c:pt>
                <c:pt idx="206">
                  <c:v>273</c:v>
                </c:pt>
                <c:pt idx="207">
                  <c:v>278.75</c:v>
                </c:pt>
                <c:pt idx="208">
                  <c:v>277.5</c:v>
                </c:pt>
                <c:pt idx="209">
                  <c:v>303</c:v>
                </c:pt>
                <c:pt idx="210">
                  <c:v>312.75</c:v>
                </c:pt>
                <c:pt idx="211">
                  <c:v>322</c:v>
                </c:pt>
                <c:pt idx="212">
                  <c:v>321.25</c:v>
                </c:pt>
                <c:pt idx="213">
                  <c:v>325.25</c:v>
                </c:pt>
                <c:pt idx="214">
                  <c:v>327.5</c:v>
                </c:pt>
                <c:pt idx="215">
                  <c:v>348</c:v>
                </c:pt>
                <c:pt idx="216">
                  <c:v>377.75</c:v>
                </c:pt>
                <c:pt idx="217">
                  <c:v>392.25</c:v>
                </c:pt>
                <c:pt idx="218">
                  <c:v>390.75</c:v>
                </c:pt>
                <c:pt idx="219">
                  <c:v>382.25</c:v>
                </c:pt>
                <c:pt idx="220">
                  <c:v>397.25</c:v>
                </c:pt>
                <c:pt idx="221">
                  <c:v>389.5</c:v>
                </c:pt>
                <c:pt idx="222">
                  <c:v>406.5</c:v>
                </c:pt>
                <c:pt idx="223">
                  <c:v>427</c:v>
                </c:pt>
                <c:pt idx="224">
                  <c:v>452.25</c:v>
                </c:pt>
                <c:pt idx="225">
                  <c:v>444</c:v>
                </c:pt>
                <c:pt idx="226">
                  <c:v>456.5</c:v>
                </c:pt>
                <c:pt idx="227">
                  <c:v>453.75</c:v>
                </c:pt>
                <c:pt idx="228">
                  <c:v>441.75</c:v>
                </c:pt>
                <c:pt idx="229">
                  <c:v>439.5</c:v>
                </c:pt>
                <c:pt idx="230">
                  <c:v>410.25</c:v>
                </c:pt>
                <c:pt idx="231">
                  <c:v>418.25</c:v>
                </c:pt>
                <c:pt idx="232">
                  <c:v>423.5</c:v>
                </c:pt>
                <c:pt idx="233">
                  <c:v>417.75</c:v>
                </c:pt>
                <c:pt idx="234">
                  <c:v>412.5</c:v>
                </c:pt>
                <c:pt idx="235">
                  <c:v>410</c:v>
                </c:pt>
                <c:pt idx="236">
                  <c:v>411.5</c:v>
                </c:pt>
                <c:pt idx="237">
                  <c:v>383.75</c:v>
                </c:pt>
                <c:pt idx="238">
                  <c:v>375</c:v>
                </c:pt>
                <c:pt idx="239">
                  <c:v>373</c:v>
                </c:pt>
                <c:pt idx="240">
                  <c:v>373.75</c:v>
                </c:pt>
                <c:pt idx="241">
                  <c:v>384.25</c:v>
                </c:pt>
                <c:pt idx="242">
                  <c:v>385.5</c:v>
                </c:pt>
                <c:pt idx="243">
                  <c:v>383.5</c:v>
                </c:pt>
                <c:pt idx="244">
                  <c:v>388.25</c:v>
                </c:pt>
                <c:pt idx="245">
                  <c:v>388</c:v>
                </c:pt>
                <c:pt idx="246">
                  <c:v>388</c:v>
                </c:pt>
                <c:pt idx="247">
                  <c:v>386.25</c:v>
                </c:pt>
                <c:pt idx="248">
                  <c:v>388</c:v>
                </c:pt>
                <c:pt idx="249">
                  <c:v>371.5</c:v>
                </c:pt>
                <c:pt idx="250">
                  <c:v>370.25</c:v>
                </c:pt>
                <c:pt idx="251">
                  <c:v>371</c:v>
                </c:pt>
                <c:pt idx="252">
                  <c:v>373.5</c:v>
                </c:pt>
                <c:pt idx="253">
                  <c:v>371.5</c:v>
                </c:pt>
                <c:pt idx="254">
                  <c:v>372.25</c:v>
                </c:pt>
                <c:pt idx="255">
                  <c:v>375.5</c:v>
                </c:pt>
                <c:pt idx="256">
                  <c:v>393.75</c:v>
                </c:pt>
                <c:pt idx="257">
                  <c:v>380.25</c:v>
                </c:pt>
                <c:pt idx="258">
                  <c:v>388</c:v>
                </c:pt>
                <c:pt idx="259">
                  <c:v>384.25</c:v>
                </c:pt>
                <c:pt idx="260">
                  <c:v>403.5</c:v>
                </c:pt>
                <c:pt idx="261">
                  <c:v>418.25</c:v>
                </c:pt>
                <c:pt idx="262">
                  <c:v>439</c:v>
                </c:pt>
                <c:pt idx="263">
                  <c:v>470.75</c:v>
                </c:pt>
                <c:pt idx="264">
                  <c:v>492.25</c:v>
                </c:pt>
                <c:pt idx="265">
                  <c:v>520.25</c:v>
                </c:pt>
                <c:pt idx="266">
                  <c:v>493.75</c:v>
                </c:pt>
                <c:pt idx="267">
                  <c:v>519</c:v>
                </c:pt>
                <c:pt idx="268">
                  <c:v>519.25</c:v>
                </c:pt>
                <c:pt idx="269">
                  <c:v>524.5</c:v>
                </c:pt>
                <c:pt idx="270">
                  <c:v>524.5</c:v>
                </c:pt>
                <c:pt idx="271">
                  <c:v>527.75</c:v>
                </c:pt>
                <c:pt idx="272">
                  <c:v>529.5</c:v>
                </c:pt>
                <c:pt idx="273">
                  <c:v>562</c:v>
                </c:pt>
                <c:pt idx="274">
                  <c:v>571.5</c:v>
                </c:pt>
                <c:pt idx="275">
                  <c:v>586.25</c:v>
                </c:pt>
                <c:pt idx="276">
                  <c:v>599.25</c:v>
                </c:pt>
                <c:pt idx="277">
                  <c:v>639.75</c:v>
                </c:pt>
                <c:pt idx="278">
                  <c:v>640</c:v>
                </c:pt>
                <c:pt idx="279">
                  <c:v>640.75</c:v>
                </c:pt>
                <c:pt idx="280">
                  <c:v>641.5</c:v>
                </c:pt>
                <c:pt idx="281">
                  <c:v>653</c:v>
                </c:pt>
                <c:pt idx="282">
                  <c:v>647</c:v>
                </c:pt>
                <c:pt idx="283">
                  <c:v>636.75</c:v>
                </c:pt>
                <c:pt idx="284">
                  <c:v>623.5</c:v>
                </c:pt>
                <c:pt idx="285">
                  <c:v>617.5</c:v>
                </c:pt>
                <c:pt idx="286">
                  <c:v>611.25</c:v>
                </c:pt>
                <c:pt idx="287">
                  <c:v>608.5</c:v>
                </c:pt>
                <c:pt idx="288">
                  <c:v>635.75</c:v>
                </c:pt>
                <c:pt idx="289">
                  <c:v>666.75</c:v>
                </c:pt>
                <c:pt idx="290">
                  <c:v>722.5</c:v>
                </c:pt>
                <c:pt idx="291">
                  <c:v>727.25</c:v>
                </c:pt>
                <c:pt idx="292">
                  <c:v>766</c:v>
                </c:pt>
                <c:pt idx="293">
                  <c:v>779</c:v>
                </c:pt>
                <c:pt idx="294">
                  <c:v>816.5</c:v>
                </c:pt>
                <c:pt idx="295">
                  <c:v>819</c:v>
                </c:pt>
                <c:pt idx="296">
                  <c:v>819.25</c:v>
                </c:pt>
                <c:pt idx="297">
                  <c:v>802.5</c:v>
                </c:pt>
                <c:pt idx="298">
                  <c:v>814.5</c:v>
                </c:pt>
                <c:pt idx="299">
                  <c:v>843.75</c:v>
                </c:pt>
                <c:pt idx="300">
                  <c:v>902.5</c:v>
                </c:pt>
                <c:pt idx="301">
                  <c:v>956</c:v>
                </c:pt>
                <c:pt idx="302">
                  <c:v>930</c:v>
                </c:pt>
                <c:pt idx="303">
                  <c:v>907.25</c:v>
                </c:pt>
                <c:pt idx="304">
                  <c:v>894</c:v>
                </c:pt>
                <c:pt idx="305">
                  <c:v>833.5</c:v>
                </c:pt>
                <c:pt idx="306">
                  <c:v>823.75</c:v>
                </c:pt>
                <c:pt idx="307">
                  <c:v>874.5</c:v>
                </c:pt>
                <c:pt idx="308">
                  <c:v>874.75</c:v>
                </c:pt>
                <c:pt idx="309">
                  <c:v>874</c:v>
                </c:pt>
                <c:pt idx="310">
                  <c:v>872</c:v>
                </c:pt>
                <c:pt idx="311">
                  <c:v>874.25</c:v>
                </c:pt>
                <c:pt idx="312">
                  <c:v>870.75</c:v>
                </c:pt>
                <c:pt idx="313">
                  <c:v>868.25</c:v>
                </c:pt>
                <c:pt idx="314">
                  <c:v>861.5</c:v>
                </c:pt>
                <c:pt idx="315">
                  <c:v>849.5</c:v>
                </c:pt>
                <c:pt idx="316">
                  <c:v>845.5</c:v>
                </c:pt>
                <c:pt idx="317">
                  <c:v>857</c:v>
                </c:pt>
                <c:pt idx="318">
                  <c:v>860</c:v>
                </c:pt>
                <c:pt idx="319">
                  <c:v>862.5</c:v>
                </c:pt>
                <c:pt idx="320">
                  <c:v>873.75</c:v>
                </c:pt>
                <c:pt idx="321">
                  <c:v>858.5</c:v>
                </c:pt>
                <c:pt idx="322">
                  <c:v>844.5</c:v>
                </c:pt>
                <c:pt idx="323">
                  <c:v>827</c:v>
                </c:pt>
                <c:pt idx="324">
                  <c:v>795.25</c:v>
                </c:pt>
                <c:pt idx="325">
                  <c:v>782</c:v>
                </c:pt>
                <c:pt idx="326">
                  <c:v>787.5</c:v>
                </c:pt>
                <c:pt idx="327">
                  <c:v>782.25</c:v>
                </c:pt>
                <c:pt idx="328">
                  <c:v>783.25</c:v>
                </c:pt>
                <c:pt idx="329">
                  <c:v>779.25</c:v>
                </c:pt>
                <c:pt idx="330">
                  <c:v>749</c:v>
                </c:pt>
                <c:pt idx="331">
                  <c:v>748.75</c:v>
                </c:pt>
                <c:pt idx="332">
                  <c:v>736.75</c:v>
                </c:pt>
              </c:numCache>
            </c:numRef>
          </c:val>
          <c:smooth val="0"/>
        </c:ser>
        <c:ser>
          <c:idx val="1"/>
          <c:order val="1"/>
          <c:tx>
            <c:strRef>
              <c:f>'[4]12'!$AI$11</c:f>
              <c:strCache>
                <c:ptCount val="1"/>
                <c:pt idx="0">
                  <c:v>CMBS 5 Yr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'[4]12'!$AG$12:$AG$344</c:f>
              <c:numCache>
                <c:ptCount val="333"/>
                <c:pt idx="0">
                  <c:v>39084</c:v>
                </c:pt>
                <c:pt idx="1">
                  <c:v>39085</c:v>
                </c:pt>
                <c:pt idx="2">
                  <c:v>39086</c:v>
                </c:pt>
                <c:pt idx="3">
                  <c:v>39087</c:v>
                </c:pt>
                <c:pt idx="4">
                  <c:v>39090</c:v>
                </c:pt>
                <c:pt idx="5">
                  <c:v>39091</c:v>
                </c:pt>
                <c:pt idx="6">
                  <c:v>39092</c:v>
                </c:pt>
                <c:pt idx="7">
                  <c:v>39093</c:v>
                </c:pt>
                <c:pt idx="8">
                  <c:v>39094</c:v>
                </c:pt>
                <c:pt idx="9">
                  <c:v>39098</c:v>
                </c:pt>
                <c:pt idx="10">
                  <c:v>39099</c:v>
                </c:pt>
                <c:pt idx="11">
                  <c:v>39100</c:v>
                </c:pt>
                <c:pt idx="12">
                  <c:v>39101</c:v>
                </c:pt>
                <c:pt idx="13">
                  <c:v>39104</c:v>
                </c:pt>
                <c:pt idx="14">
                  <c:v>39105</c:v>
                </c:pt>
                <c:pt idx="15">
                  <c:v>39106</c:v>
                </c:pt>
                <c:pt idx="16">
                  <c:v>39107</c:v>
                </c:pt>
                <c:pt idx="17">
                  <c:v>39108</c:v>
                </c:pt>
                <c:pt idx="18">
                  <c:v>39111</c:v>
                </c:pt>
                <c:pt idx="19">
                  <c:v>39112</c:v>
                </c:pt>
                <c:pt idx="20">
                  <c:v>39113</c:v>
                </c:pt>
                <c:pt idx="21">
                  <c:v>39114</c:v>
                </c:pt>
                <c:pt idx="22">
                  <c:v>39115</c:v>
                </c:pt>
                <c:pt idx="23">
                  <c:v>39118</c:v>
                </c:pt>
                <c:pt idx="24">
                  <c:v>39119</c:v>
                </c:pt>
                <c:pt idx="25">
                  <c:v>39120</c:v>
                </c:pt>
                <c:pt idx="26">
                  <c:v>39121</c:v>
                </c:pt>
                <c:pt idx="27">
                  <c:v>39122</c:v>
                </c:pt>
                <c:pt idx="28">
                  <c:v>39125</c:v>
                </c:pt>
                <c:pt idx="29">
                  <c:v>39126</c:v>
                </c:pt>
                <c:pt idx="30">
                  <c:v>39127</c:v>
                </c:pt>
                <c:pt idx="31">
                  <c:v>39128</c:v>
                </c:pt>
                <c:pt idx="32">
                  <c:v>39129</c:v>
                </c:pt>
                <c:pt idx="33">
                  <c:v>39133</c:v>
                </c:pt>
                <c:pt idx="34">
                  <c:v>39134</c:v>
                </c:pt>
                <c:pt idx="35">
                  <c:v>39135</c:v>
                </c:pt>
                <c:pt idx="36">
                  <c:v>39136</c:v>
                </c:pt>
                <c:pt idx="37">
                  <c:v>39139</c:v>
                </c:pt>
                <c:pt idx="38">
                  <c:v>39140</c:v>
                </c:pt>
                <c:pt idx="39">
                  <c:v>39141</c:v>
                </c:pt>
                <c:pt idx="40">
                  <c:v>39142</c:v>
                </c:pt>
                <c:pt idx="41">
                  <c:v>39143</c:v>
                </c:pt>
                <c:pt idx="42">
                  <c:v>39146</c:v>
                </c:pt>
                <c:pt idx="43">
                  <c:v>39147</c:v>
                </c:pt>
                <c:pt idx="44">
                  <c:v>39148</c:v>
                </c:pt>
                <c:pt idx="45">
                  <c:v>39149</c:v>
                </c:pt>
                <c:pt idx="46">
                  <c:v>39150</c:v>
                </c:pt>
                <c:pt idx="47">
                  <c:v>39153</c:v>
                </c:pt>
                <c:pt idx="48">
                  <c:v>39154</c:v>
                </c:pt>
                <c:pt idx="49">
                  <c:v>39155</c:v>
                </c:pt>
                <c:pt idx="50">
                  <c:v>39156</c:v>
                </c:pt>
                <c:pt idx="51">
                  <c:v>39157</c:v>
                </c:pt>
                <c:pt idx="52">
                  <c:v>39160</c:v>
                </c:pt>
                <c:pt idx="53">
                  <c:v>39161</c:v>
                </c:pt>
                <c:pt idx="54">
                  <c:v>39162</c:v>
                </c:pt>
                <c:pt idx="55">
                  <c:v>39163</c:v>
                </c:pt>
                <c:pt idx="56">
                  <c:v>39164</c:v>
                </c:pt>
                <c:pt idx="57">
                  <c:v>39167</c:v>
                </c:pt>
                <c:pt idx="58">
                  <c:v>39168</c:v>
                </c:pt>
                <c:pt idx="59">
                  <c:v>39169</c:v>
                </c:pt>
                <c:pt idx="60">
                  <c:v>39170</c:v>
                </c:pt>
                <c:pt idx="61">
                  <c:v>39171</c:v>
                </c:pt>
                <c:pt idx="62">
                  <c:v>39174</c:v>
                </c:pt>
                <c:pt idx="63">
                  <c:v>39175</c:v>
                </c:pt>
                <c:pt idx="64">
                  <c:v>39176</c:v>
                </c:pt>
                <c:pt idx="65">
                  <c:v>39177</c:v>
                </c:pt>
                <c:pt idx="66">
                  <c:v>39178</c:v>
                </c:pt>
                <c:pt idx="67">
                  <c:v>39181</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39231</c:v>
                </c:pt>
                <c:pt idx="103">
                  <c:v>39232</c:v>
                </c:pt>
                <c:pt idx="104">
                  <c:v>39233</c:v>
                </c:pt>
                <c:pt idx="105">
                  <c:v>39234</c:v>
                </c:pt>
                <c:pt idx="106">
                  <c:v>39237</c:v>
                </c:pt>
                <c:pt idx="107">
                  <c:v>39238</c:v>
                </c:pt>
                <c:pt idx="108">
                  <c:v>39239</c:v>
                </c:pt>
                <c:pt idx="109">
                  <c:v>39240</c:v>
                </c:pt>
                <c:pt idx="110">
                  <c:v>39241</c:v>
                </c:pt>
                <c:pt idx="111">
                  <c:v>39244</c:v>
                </c:pt>
                <c:pt idx="112">
                  <c:v>39245</c:v>
                </c:pt>
                <c:pt idx="113">
                  <c:v>39246</c:v>
                </c:pt>
                <c:pt idx="114">
                  <c:v>39247</c:v>
                </c:pt>
                <c:pt idx="115">
                  <c:v>39248</c:v>
                </c:pt>
                <c:pt idx="116">
                  <c:v>39251</c:v>
                </c:pt>
                <c:pt idx="117">
                  <c:v>39252</c:v>
                </c:pt>
                <c:pt idx="118">
                  <c:v>39253</c:v>
                </c:pt>
                <c:pt idx="119">
                  <c:v>39254</c:v>
                </c:pt>
                <c:pt idx="120">
                  <c:v>39255</c:v>
                </c:pt>
                <c:pt idx="121">
                  <c:v>39258</c:v>
                </c:pt>
                <c:pt idx="122">
                  <c:v>39259</c:v>
                </c:pt>
                <c:pt idx="123">
                  <c:v>39260</c:v>
                </c:pt>
                <c:pt idx="124">
                  <c:v>39261</c:v>
                </c:pt>
                <c:pt idx="125">
                  <c:v>39262</c:v>
                </c:pt>
                <c:pt idx="126">
                  <c:v>39265</c:v>
                </c:pt>
                <c:pt idx="127">
                  <c:v>39266</c:v>
                </c:pt>
                <c:pt idx="128">
                  <c:v>39268</c:v>
                </c:pt>
                <c:pt idx="129">
                  <c:v>39269</c:v>
                </c:pt>
                <c:pt idx="130">
                  <c:v>39272</c:v>
                </c:pt>
                <c:pt idx="131">
                  <c:v>39273</c:v>
                </c:pt>
                <c:pt idx="132">
                  <c:v>39274</c:v>
                </c:pt>
                <c:pt idx="133">
                  <c:v>39275</c:v>
                </c:pt>
                <c:pt idx="134">
                  <c:v>39276</c:v>
                </c:pt>
                <c:pt idx="135">
                  <c:v>39279</c:v>
                </c:pt>
                <c:pt idx="136">
                  <c:v>39280</c:v>
                </c:pt>
                <c:pt idx="137">
                  <c:v>39281</c:v>
                </c:pt>
                <c:pt idx="138">
                  <c:v>39282</c:v>
                </c:pt>
                <c:pt idx="139">
                  <c:v>39283</c:v>
                </c:pt>
                <c:pt idx="140">
                  <c:v>39286</c:v>
                </c:pt>
                <c:pt idx="141">
                  <c:v>39287</c:v>
                </c:pt>
                <c:pt idx="142">
                  <c:v>39288</c:v>
                </c:pt>
                <c:pt idx="143">
                  <c:v>39289</c:v>
                </c:pt>
                <c:pt idx="144">
                  <c:v>39290</c:v>
                </c:pt>
                <c:pt idx="145">
                  <c:v>39293</c:v>
                </c:pt>
                <c:pt idx="146">
                  <c:v>39294</c:v>
                </c:pt>
                <c:pt idx="147">
                  <c:v>39295</c:v>
                </c:pt>
                <c:pt idx="148">
                  <c:v>39296</c:v>
                </c:pt>
                <c:pt idx="149">
                  <c:v>39297</c:v>
                </c:pt>
                <c:pt idx="150">
                  <c:v>39300</c:v>
                </c:pt>
                <c:pt idx="151">
                  <c:v>39301</c:v>
                </c:pt>
                <c:pt idx="152">
                  <c:v>39302</c:v>
                </c:pt>
                <c:pt idx="153">
                  <c:v>39303</c:v>
                </c:pt>
                <c:pt idx="154">
                  <c:v>39304</c:v>
                </c:pt>
                <c:pt idx="155">
                  <c:v>39307</c:v>
                </c:pt>
                <c:pt idx="156">
                  <c:v>39308</c:v>
                </c:pt>
                <c:pt idx="157">
                  <c:v>39309</c:v>
                </c:pt>
                <c:pt idx="158">
                  <c:v>39310</c:v>
                </c:pt>
                <c:pt idx="159">
                  <c:v>39311</c:v>
                </c:pt>
                <c:pt idx="160">
                  <c:v>39314</c:v>
                </c:pt>
                <c:pt idx="161">
                  <c:v>39315</c:v>
                </c:pt>
                <c:pt idx="162">
                  <c:v>39316</c:v>
                </c:pt>
                <c:pt idx="163">
                  <c:v>39317</c:v>
                </c:pt>
                <c:pt idx="164">
                  <c:v>39318</c:v>
                </c:pt>
                <c:pt idx="165">
                  <c:v>39321</c:v>
                </c:pt>
                <c:pt idx="166">
                  <c:v>39322</c:v>
                </c:pt>
                <c:pt idx="167">
                  <c:v>39323</c:v>
                </c:pt>
                <c:pt idx="168">
                  <c:v>39324</c:v>
                </c:pt>
                <c:pt idx="169">
                  <c:v>39325</c:v>
                </c:pt>
                <c:pt idx="170">
                  <c:v>39329</c:v>
                </c:pt>
                <c:pt idx="171">
                  <c:v>39330</c:v>
                </c:pt>
                <c:pt idx="172">
                  <c:v>39331</c:v>
                </c:pt>
                <c:pt idx="173">
                  <c:v>39332</c:v>
                </c:pt>
                <c:pt idx="174">
                  <c:v>39335</c:v>
                </c:pt>
                <c:pt idx="175">
                  <c:v>39336</c:v>
                </c:pt>
                <c:pt idx="176">
                  <c:v>39337</c:v>
                </c:pt>
                <c:pt idx="177">
                  <c:v>39338</c:v>
                </c:pt>
                <c:pt idx="178">
                  <c:v>39339</c:v>
                </c:pt>
                <c:pt idx="179">
                  <c:v>39342</c:v>
                </c:pt>
                <c:pt idx="180">
                  <c:v>39343</c:v>
                </c:pt>
                <c:pt idx="181">
                  <c:v>39344</c:v>
                </c:pt>
                <c:pt idx="182">
                  <c:v>39345</c:v>
                </c:pt>
                <c:pt idx="183">
                  <c:v>39346</c:v>
                </c:pt>
                <c:pt idx="184">
                  <c:v>39349</c:v>
                </c:pt>
                <c:pt idx="185">
                  <c:v>39350</c:v>
                </c:pt>
                <c:pt idx="186">
                  <c:v>39351</c:v>
                </c:pt>
                <c:pt idx="187">
                  <c:v>39352</c:v>
                </c:pt>
                <c:pt idx="188">
                  <c:v>39353</c:v>
                </c:pt>
                <c:pt idx="189">
                  <c:v>39356</c:v>
                </c:pt>
                <c:pt idx="190">
                  <c:v>39357</c:v>
                </c:pt>
                <c:pt idx="191">
                  <c:v>39358</c:v>
                </c:pt>
                <c:pt idx="192">
                  <c:v>39359</c:v>
                </c:pt>
                <c:pt idx="193">
                  <c:v>39360</c:v>
                </c:pt>
                <c:pt idx="194">
                  <c:v>39364</c:v>
                </c:pt>
                <c:pt idx="195">
                  <c:v>39365</c:v>
                </c:pt>
                <c:pt idx="196">
                  <c:v>39366</c:v>
                </c:pt>
                <c:pt idx="197">
                  <c:v>39367</c:v>
                </c:pt>
                <c:pt idx="198">
                  <c:v>39370</c:v>
                </c:pt>
                <c:pt idx="199">
                  <c:v>39371</c:v>
                </c:pt>
                <c:pt idx="200">
                  <c:v>39372</c:v>
                </c:pt>
                <c:pt idx="201">
                  <c:v>39373</c:v>
                </c:pt>
                <c:pt idx="202">
                  <c:v>39374</c:v>
                </c:pt>
                <c:pt idx="203">
                  <c:v>39377</c:v>
                </c:pt>
                <c:pt idx="204">
                  <c:v>39378</c:v>
                </c:pt>
                <c:pt idx="205">
                  <c:v>39379</c:v>
                </c:pt>
                <c:pt idx="206">
                  <c:v>39380</c:v>
                </c:pt>
                <c:pt idx="207">
                  <c:v>39381</c:v>
                </c:pt>
                <c:pt idx="208">
                  <c:v>39384</c:v>
                </c:pt>
                <c:pt idx="209">
                  <c:v>39385</c:v>
                </c:pt>
                <c:pt idx="210">
                  <c:v>39386</c:v>
                </c:pt>
                <c:pt idx="211">
                  <c:v>39387</c:v>
                </c:pt>
                <c:pt idx="212">
                  <c:v>39388</c:v>
                </c:pt>
                <c:pt idx="213">
                  <c:v>39391</c:v>
                </c:pt>
                <c:pt idx="214">
                  <c:v>39392</c:v>
                </c:pt>
                <c:pt idx="215">
                  <c:v>39393</c:v>
                </c:pt>
                <c:pt idx="216">
                  <c:v>39394</c:v>
                </c:pt>
                <c:pt idx="217">
                  <c:v>39395</c:v>
                </c:pt>
                <c:pt idx="218">
                  <c:v>39399</c:v>
                </c:pt>
                <c:pt idx="219">
                  <c:v>39400</c:v>
                </c:pt>
                <c:pt idx="220">
                  <c:v>39401</c:v>
                </c:pt>
                <c:pt idx="221">
                  <c:v>39402</c:v>
                </c:pt>
                <c:pt idx="222">
                  <c:v>39405</c:v>
                </c:pt>
                <c:pt idx="223">
                  <c:v>39406</c:v>
                </c:pt>
                <c:pt idx="224">
                  <c:v>39407</c:v>
                </c:pt>
                <c:pt idx="225">
                  <c:v>39409</c:v>
                </c:pt>
                <c:pt idx="226">
                  <c:v>39412</c:v>
                </c:pt>
                <c:pt idx="227">
                  <c:v>39413</c:v>
                </c:pt>
                <c:pt idx="228">
                  <c:v>39414</c:v>
                </c:pt>
                <c:pt idx="229">
                  <c:v>39415</c:v>
                </c:pt>
                <c:pt idx="230">
                  <c:v>39416</c:v>
                </c:pt>
                <c:pt idx="231">
                  <c:v>39419</c:v>
                </c:pt>
                <c:pt idx="232">
                  <c:v>39420</c:v>
                </c:pt>
                <c:pt idx="233">
                  <c:v>39421</c:v>
                </c:pt>
                <c:pt idx="234">
                  <c:v>39422</c:v>
                </c:pt>
                <c:pt idx="235">
                  <c:v>39423</c:v>
                </c:pt>
                <c:pt idx="236">
                  <c:v>39426</c:v>
                </c:pt>
                <c:pt idx="237">
                  <c:v>39427</c:v>
                </c:pt>
                <c:pt idx="238">
                  <c:v>39428</c:v>
                </c:pt>
                <c:pt idx="239">
                  <c:v>39429</c:v>
                </c:pt>
                <c:pt idx="240">
                  <c:v>39430</c:v>
                </c:pt>
                <c:pt idx="241">
                  <c:v>39433</c:v>
                </c:pt>
                <c:pt idx="242">
                  <c:v>39434</c:v>
                </c:pt>
                <c:pt idx="243">
                  <c:v>39435</c:v>
                </c:pt>
                <c:pt idx="244">
                  <c:v>39436</c:v>
                </c:pt>
                <c:pt idx="245">
                  <c:v>39437</c:v>
                </c:pt>
                <c:pt idx="246">
                  <c:v>39440</c:v>
                </c:pt>
                <c:pt idx="247">
                  <c:v>39442</c:v>
                </c:pt>
                <c:pt idx="248">
                  <c:v>39443</c:v>
                </c:pt>
                <c:pt idx="249">
                  <c:v>39444</c:v>
                </c:pt>
                <c:pt idx="250">
                  <c:v>39447</c:v>
                </c:pt>
                <c:pt idx="251">
                  <c:v>39449</c:v>
                </c:pt>
                <c:pt idx="252">
                  <c:v>39450</c:v>
                </c:pt>
                <c:pt idx="253">
                  <c:v>39451</c:v>
                </c:pt>
                <c:pt idx="254">
                  <c:v>39454</c:v>
                </c:pt>
                <c:pt idx="255">
                  <c:v>39455</c:v>
                </c:pt>
                <c:pt idx="256">
                  <c:v>39456</c:v>
                </c:pt>
                <c:pt idx="257">
                  <c:v>39457</c:v>
                </c:pt>
                <c:pt idx="258">
                  <c:v>39458</c:v>
                </c:pt>
                <c:pt idx="259">
                  <c:v>39461</c:v>
                </c:pt>
                <c:pt idx="260">
                  <c:v>39462</c:v>
                </c:pt>
                <c:pt idx="261">
                  <c:v>39463</c:v>
                </c:pt>
                <c:pt idx="262">
                  <c:v>39464</c:v>
                </c:pt>
                <c:pt idx="263">
                  <c:v>39465</c:v>
                </c:pt>
                <c:pt idx="264">
                  <c:v>39469</c:v>
                </c:pt>
                <c:pt idx="265">
                  <c:v>39470</c:v>
                </c:pt>
                <c:pt idx="266">
                  <c:v>39471</c:v>
                </c:pt>
                <c:pt idx="267">
                  <c:v>39472</c:v>
                </c:pt>
                <c:pt idx="268">
                  <c:v>39475</c:v>
                </c:pt>
                <c:pt idx="269">
                  <c:v>39476</c:v>
                </c:pt>
                <c:pt idx="270">
                  <c:v>39477</c:v>
                </c:pt>
                <c:pt idx="271">
                  <c:v>39479</c:v>
                </c:pt>
                <c:pt idx="272">
                  <c:v>39482</c:v>
                </c:pt>
                <c:pt idx="273">
                  <c:v>39483</c:v>
                </c:pt>
                <c:pt idx="274">
                  <c:v>39484</c:v>
                </c:pt>
                <c:pt idx="275">
                  <c:v>39485</c:v>
                </c:pt>
                <c:pt idx="276">
                  <c:v>39486</c:v>
                </c:pt>
                <c:pt idx="277">
                  <c:v>39489</c:v>
                </c:pt>
                <c:pt idx="278">
                  <c:v>39490</c:v>
                </c:pt>
                <c:pt idx="279">
                  <c:v>39491</c:v>
                </c:pt>
                <c:pt idx="280">
                  <c:v>39492</c:v>
                </c:pt>
                <c:pt idx="281">
                  <c:v>39493</c:v>
                </c:pt>
                <c:pt idx="282">
                  <c:v>39497</c:v>
                </c:pt>
                <c:pt idx="283">
                  <c:v>39498</c:v>
                </c:pt>
                <c:pt idx="284">
                  <c:v>39499</c:v>
                </c:pt>
                <c:pt idx="285">
                  <c:v>39500</c:v>
                </c:pt>
                <c:pt idx="286">
                  <c:v>39503</c:v>
                </c:pt>
                <c:pt idx="287">
                  <c:v>39504</c:v>
                </c:pt>
                <c:pt idx="288">
                  <c:v>39505</c:v>
                </c:pt>
                <c:pt idx="289">
                  <c:v>39506</c:v>
                </c:pt>
                <c:pt idx="290">
                  <c:v>39507</c:v>
                </c:pt>
                <c:pt idx="291">
                  <c:v>39510</c:v>
                </c:pt>
                <c:pt idx="292">
                  <c:v>39511</c:v>
                </c:pt>
                <c:pt idx="293">
                  <c:v>39512</c:v>
                </c:pt>
                <c:pt idx="294">
                  <c:v>39513</c:v>
                </c:pt>
                <c:pt idx="295">
                  <c:v>39514</c:v>
                </c:pt>
                <c:pt idx="296">
                  <c:v>39517</c:v>
                </c:pt>
                <c:pt idx="297">
                  <c:v>39518</c:v>
                </c:pt>
                <c:pt idx="298">
                  <c:v>39519</c:v>
                </c:pt>
                <c:pt idx="299">
                  <c:v>39520</c:v>
                </c:pt>
                <c:pt idx="300">
                  <c:v>39521</c:v>
                </c:pt>
                <c:pt idx="301">
                  <c:v>39524</c:v>
                </c:pt>
                <c:pt idx="302">
                  <c:v>39525</c:v>
                </c:pt>
                <c:pt idx="303">
                  <c:v>39526</c:v>
                </c:pt>
                <c:pt idx="304">
                  <c:v>39527</c:v>
                </c:pt>
                <c:pt idx="305">
                  <c:v>39531</c:v>
                </c:pt>
                <c:pt idx="306">
                  <c:v>39532</c:v>
                </c:pt>
                <c:pt idx="307">
                  <c:v>39533</c:v>
                </c:pt>
                <c:pt idx="308">
                  <c:v>39534</c:v>
                </c:pt>
                <c:pt idx="309">
                  <c:v>39535</c:v>
                </c:pt>
                <c:pt idx="310">
                  <c:v>39538</c:v>
                </c:pt>
                <c:pt idx="311">
                  <c:v>39539</c:v>
                </c:pt>
                <c:pt idx="312">
                  <c:v>39540</c:v>
                </c:pt>
                <c:pt idx="313">
                  <c:v>39541</c:v>
                </c:pt>
                <c:pt idx="314">
                  <c:v>39542</c:v>
                </c:pt>
                <c:pt idx="315">
                  <c:v>39545</c:v>
                </c:pt>
                <c:pt idx="316">
                  <c:v>39546</c:v>
                </c:pt>
                <c:pt idx="317">
                  <c:v>39547</c:v>
                </c:pt>
                <c:pt idx="318">
                  <c:v>39548</c:v>
                </c:pt>
                <c:pt idx="319">
                  <c:v>39549</c:v>
                </c:pt>
                <c:pt idx="320">
                  <c:v>39552</c:v>
                </c:pt>
                <c:pt idx="321">
                  <c:v>39553</c:v>
                </c:pt>
                <c:pt idx="322">
                  <c:v>39554</c:v>
                </c:pt>
                <c:pt idx="323">
                  <c:v>39555</c:v>
                </c:pt>
                <c:pt idx="324">
                  <c:v>39556</c:v>
                </c:pt>
                <c:pt idx="325">
                  <c:v>39559</c:v>
                </c:pt>
                <c:pt idx="326">
                  <c:v>39560</c:v>
                </c:pt>
                <c:pt idx="327">
                  <c:v>39561</c:v>
                </c:pt>
                <c:pt idx="328">
                  <c:v>39562</c:v>
                </c:pt>
                <c:pt idx="329">
                  <c:v>39563</c:v>
                </c:pt>
                <c:pt idx="330">
                  <c:v>39566</c:v>
                </c:pt>
                <c:pt idx="331">
                  <c:v>39567</c:v>
                </c:pt>
                <c:pt idx="332">
                  <c:v>39568</c:v>
                </c:pt>
              </c:numCache>
            </c:numRef>
          </c:cat>
          <c:val>
            <c:numRef>
              <c:f>'[4]12'!$AI$12:$AI$344</c:f>
              <c:numCache>
                <c:ptCount val="333"/>
                <c:pt idx="0">
                  <c:v>88.76</c:v>
                </c:pt>
                <c:pt idx="1">
                  <c:v>87.46</c:v>
                </c:pt>
                <c:pt idx="2">
                  <c:v>86.96</c:v>
                </c:pt>
                <c:pt idx="3">
                  <c:v>86.46</c:v>
                </c:pt>
                <c:pt idx="4">
                  <c:v>86.71</c:v>
                </c:pt>
                <c:pt idx="5">
                  <c:v>87.71</c:v>
                </c:pt>
                <c:pt idx="6">
                  <c:v>89.46</c:v>
                </c:pt>
                <c:pt idx="7">
                  <c:v>89.46</c:v>
                </c:pt>
                <c:pt idx="8">
                  <c:v>89.71</c:v>
                </c:pt>
                <c:pt idx="9">
                  <c:v>89.46</c:v>
                </c:pt>
                <c:pt idx="10">
                  <c:v>89.96</c:v>
                </c:pt>
                <c:pt idx="11">
                  <c:v>88.96</c:v>
                </c:pt>
                <c:pt idx="12">
                  <c:v>88.21</c:v>
                </c:pt>
                <c:pt idx="13">
                  <c:v>87.46</c:v>
                </c:pt>
                <c:pt idx="14">
                  <c:v>87.71</c:v>
                </c:pt>
                <c:pt idx="15">
                  <c:v>87.96</c:v>
                </c:pt>
                <c:pt idx="16">
                  <c:v>89.21</c:v>
                </c:pt>
                <c:pt idx="17">
                  <c:v>90.46</c:v>
                </c:pt>
                <c:pt idx="18">
                  <c:v>90.46</c:v>
                </c:pt>
                <c:pt idx="19">
                  <c:v>91.71</c:v>
                </c:pt>
                <c:pt idx="20">
                  <c:v>89.71</c:v>
                </c:pt>
                <c:pt idx="21">
                  <c:v>88.71</c:v>
                </c:pt>
                <c:pt idx="22">
                  <c:v>87.21</c:v>
                </c:pt>
                <c:pt idx="23">
                  <c:v>86.21</c:v>
                </c:pt>
                <c:pt idx="24">
                  <c:v>86.71</c:v>
                </c:pt>
                <c:pt idx="25">
                  <c:v>87.21</c:v>
                </c:pt>
                <c:pt idx="26">
                  <c:v>87.46</c:v>
                </c:pt>
                <c:pt idx="27">
                  <c:v>88.46</c:v>
                </c:pt>
                <c:pt idx="28">
                  <c:v>88.96</c:v>
                </c:pt>
                <c:pt idx="29">
                  <c:v>88.21</c:v>
                </c:pt>
                <c:pt idx="30">
                  <c:v>87.21</c:v>
                </c:pt>
                <c:pt idx="31">
                  <c:v>86.96</c:v>
                </c:pt>
                <c:pt idx="32">
                  <c:v>88.46</c:v>
                </c:pt>
                <c:pt idx="33">
                  <c:v>87.71</c:v>
                </c:pt>
                <c:pt idx="34">
                  <c:v>87.96</c:v>
                </c:pt>
                <c:pt idx="35">
                  <c:v>87.96</c:v>
                </c:pt>
                <c:pt idx="36">
                  <c:v>89.46</c:v>
                </c:pt>
                <c:pt idx="37">
                  <c:v>88.46</c:v>
                </c:pt>
                <c:pt idx="38">
                  <c:v>90.71</c:v>
                </c:pt>
                <c:pt idx="39">
                  <c:v>108.46</c:v>
                </c:pt>
                <c:pt idx="40">
                  <c:v>109.71</c:v>
                </c:pt>
                <c:pt idx="41">
                  <c:v>111.46</c:v>
                </c:pt>
                <c:pt idx="42">
                  <c:v>110.96</c:v>
                </c:pt>
                <c:pt idx="43">
                  <c:v>109.46</c:v>
                </c:pt>
                <c:pt idx="44">
                  <c:v>107.71</c:v>
                </c:pt>
                <c:pt idx="45">
                  <c:v>107.96</c:v>
                </c:pt>
                <c:pt idx="46">
                  <c:v>107.96</c:v>
                </c:pt>
                <c:pt idx="47">
                  <c:v>109.46</c:v>
                </c:pt>
                <c:pt idx="48">
                  <c:v>112.96</c:v>
                </c:pt>
                <c:pt idx="49">
                  <c:v>113.46</c:v>
                </c:pt>
                <c:pt idx="50">
                  <c:v>114.21</c:v>
                </c:pt>
                <c:pt idx="51">
                  <c:v>114.46</c:v>
                </c:pt>
                <c:pt idx="52">
                  <c:v>113.96</c:v>
                </c:pt>
                <c:pt idx="53">
                  <c:v>114.21</c:v>
                </c:pt>
                <c:pt idx="54">
                  <c:v>112.71</c:v>
                </c:pt>
                <c:pt idx="55">
                  <c:v>122.96</c:v>
                </c:pt>
                <c:pt idx="56">
                  <c:v>125.46</c:v>
                </c:pt>
                <c:pt idx="57">
                  <c:v>127.71</c:v>
                </c:pt>
                <c:pt idx="58">
                  <c:v>126.96</c:v>
                </c:pt>
                <c:pt idx="59">
                  <c:v>129.46</c:v>
                </c:pt>
                <c:pt idx="60">
                  <c:v>129.21</c:v>
                </c:pt>
                <c:pt idx="61">
                  <c:v>130.71</c:v>
                </c:pt>
                <c:pt idx="62">
                  <c:v>130.96</c:v>
                </c:pt>
                <c:pt idx="63">
                  <c:v>130.96</c:v>
                </c:pt>
                <c:pt idx="64">
                  <c:v>131.71</c:v>
                </c:pt>
                <c:pt idx="65">
                  <c:v>131.46</c:v>
                </c:pt>
                <c:pt idx="66">
                  <c:v>126.21</c:v>
                </c:pt>
                <c:pt idx="67">
                  <c:v>126.21</c:v>
                </c:pt>
                <c:pt idx="68">
                  <c:v>126.71</c:v>
                </c:pt>
                <c:pt idx="69">
                  <c:v>130.46</c:v>
                </c:pt>
                <c:pt idx="70">
                  <c:v>130.46</c:v>
                </c:pt>
                <c:pt idx="71">
                  <c:v>130.46</c:v>
                </c:pt>
                <c:pt idx="72">
                  <c:v>130.71</c:v>
                </c:pt>
                <c:pt idx="73">
                  <c:v>129.96</c:v>
                </c:pt>
                <c:pt idx="74">
                  <c:v>149.71</c:v>
                </c:pt>
                <c:pt idx="75">
                  <c:v>150.46</c:v>
                </c:pt>
                <c:pt idx="76">
                  <c:v>150.71</c:v>
                </c:pt>
                <c:pt idx="77">
                  <c:v>150.46</c:v>
                </c:pt>
                <c:pt idx="78">
                  <c:v>160.46</c:v>
                </c:pt>
                <c:pt idx="79">
                  <c:v>160.71</c:v>
                </c:pt>
                <c:pt idx="80">
                  <c:v>161.46</c:v>
                </c:pt>
                <c:pt idx="81">
                  <c:v>162.46</c:v>
                </c:pt>
                <c:pt idx="82">
                  <c:v>162.96</c:v>
                </c:pt>
                <c:pt idx="83">
                  <c:v>162.96</c:v>
                </c:pt>
                <c:pt idx="84">
                  <c:v>162.71</c:v>
                </c:pt>
                <c:pt idx="85">
                  <c:v>162.46</c:v>
                </c:pt>
                <c:pt idx="86">
                  <c:v>162.71</c:v>
                </c:pt>
                <c:pt idx="87">
                  <c:v>163.21</c:v>
                </c:pt>
                <c:pt idx="88">
                  <c:v>163.21</c:v>
                </c:pt>
                <c:pt idx="89">
                  <c:v>162.96</c:v>
                </c:pt>
                <c:pt idx="90">
                  <c:v>162.96</c:v>
                </c:pt>
                <c:pt idx="91">
                  <c:v>171.21</c:v>
                </c:pt>
                <c:pt idx="92">
                  <c:v>171.21</c:v>
                </c:pt>
                <c:pt idx="93">
                  <c:v>171.21</c:v>
                </c:pt>
                <c:pt idx="94">
                  <c:v>171.21</c:v>
                </c:pt>
                <c:pt idx="95">
                  <c:v>174.46</c:v>
                </c:pt>
                <c:pt idx="96">
                  <c:v>175.46</c:v>
                </c:pt>
                <c:pt idx="97">
                  <c:v>174.46</c:v>
                </c:pt>
                <c:pt idx="98">
                  <c:v>173.46</c:v>
                </c:pt>
                <c:pt idx="99">
                  <c:v>173.71</c:v>
                </c:pt>
                <c:pt idx="100">
                  <c:v>166.46</c:v>
                </c:pt>
                <c:pt idx="101">
                  <c:v>163.46</c:v>
                </c:pt>
                <c:pt idx="102">
                  <c:v>163.71</c:v>
                </c:pt>
                <c:pt idx="103">
                  <c:v>163.71</c:v>
                </c:pt>
                <c:pt idx="104">
                  <c:v>159.46</c:v>
                </c:pt>
                <c:pt idx="105">
                  <c:v>160.21</c:v>
                </c:pt>
                <c:pt idx="106">
                  <c:v>159.71</c:v>
                </c:pt>
                <c:pt idx="107">
                  <c:v>154.71</c:v>
                </c:pt>
                <c:pt idx="108">
                  <c:v>149.96</c:v>
                </c:pt>
                <c:pt idx="109">
                  <c:v>151.46</c:v>
                </c:pt>
                <c:pt idx="110">
                  <c:v>153.21</c:v>
                </c:pt>
                <c:pt idx="111">
                  <c:v>153.96</c:v>
                </c:pt>
                <c:pt idx="112">
                  <c:v>153.71</c:v>
                </c:pt>
                <c:pt idx="113">
                  <c:v>154.96</c:v>
                </c:pt>
                <c:pt idx="114">
                  <c:v>153.96</c:v>
                </c:pt>
                <c:pt idx="115">
                  <c:v>150.96</c:v>
                </c:pt>
                <c:pt idx="116">
                  <c:v>150.46</c:v>
                </c:pt>
                <c:pt idx="117">
                  <c:v>149.71</c:v>
                </c:pt>
                <c:pt idx="118">
                  <c:v>151.96</c:v>
                </c:pt>
                <c:pt idx="119">
                  <c:v>156.46</c:v>
                </c:pt>
                <c:pt idx="120">
                  <c:v>169.46</c:v>
                </c:pt>
                <c:pt idx="121">
                  <c:v>175.96</c:v>
                </c:pt>
                <c:pt idx="122">
                  <c:v>175.71</c:v>
                </c:pt>
                <c:pt idx="123">
                  <c:v>173.96</c:v>
                </c:pt>
                <c:pt idx="124">
                  <c:v>163.71</c:v>
                </c:pt>
                <c:pt idx="125">
                  <c:v>143.96</c:v>
                </c:pt>
                <c:pt idx="126">
                  <c:v>143.71</c:v>
                </c:pt>
                <c:pt idx="127">
                  <c:v>142.96</c:v>
                </c:pt>
                <c:pt idx="128">
                  <c:v>142.96</c:v>
                </c:pt>
                <c:pt idx="129">
                  <c:v>143.46</c:v>
                </c:pt>
                <c:pt idx="130">
                  <c:v>138.21</c:v>
                </c:pt>
                <c:pt idx="131">
                  <c:v>140.96</c:v>
                </c:pt>
                <c:pt idx="132">
                  <c:v>140.75</c:v>
                </c:pt>
                <c:pt idx="133">
                  <c:v>140.75</c:v>
                </c:pt>
                <c:pt idx="134">
                  <c:v>139.75</c:v>
                </c:pt>
                <c:pt idx="135">
                  <c:v>140.75</c:v>
                </c:pt>
                <c:pt idx="136">
                  <c:v>141.75</c:v>
                </c:pt>
                <c:pt idx="137">
                  <c:v>145</c:v>
                </c:pt>
                <c:pt idx="138">
                  <c:v>146.25</c:v>
                </c:pt>
                <c:pt idx="139">
                  <c:v>153.25</c:v>
                </c:pt>
                <c:pt idx="140">
                  <c:v>153.5</c:v>
                </c:pt>
                <c:pt idx="141">
                  <c:v>157</c:v>
                </c:pt>
                <c:pt idx="142">
                  <c:v>161</c:v>
                </c:pt>
                <c:pt idx="143">
                  <c:v>173.5</c:v>
                </c:pt>
                <c:pt idx="144">
                  <c:v>204</c:v>
                </c:pt>
                <c:pt idx="145">
                  <c:v>230</c:v>
                </c:pt>
                <c:pt idx="146">
                  <c:v>238.75</c:v>
                </c:pt>
                <c:pt idx="147">
                  <c:v>244</c:v>
                </c:pt>
                <c:pt idx="148">
                  <c:v>240.5</c:v>
                </c:pt>
                <c:pt idx="149">
                  <c:v>257</c:v>
                </c:pt>
                <c:pt idx="150">
                  <c:v>267.5</c:v>
                </c:pt>
                <c:pt idx="151">
                  <c:v>260.75</c:v>
                </c:pt>
                <c:pt idx="152">
                  <c:v>255.75</c:v>
                </c:pt>
                <c:pt idx="153">
                  <c:v>270</c:v>
                </c:pt>
                <c:pt idx="154">
                  <c:v>281.75</c:v>
                </c:pt>
                <c:pt idx="155">
                  <c:v>282.5</c:v>
                </c:pt>
                <c:pt idx="156">
                  <c:v>290</c:v>
                </c:pt>
                <c:pt idx="157">
                  <c:v>292.5</c:v>
                </c:pt>
                <c:pt idx="158">
                  <c:v>319.25</c:v>
                </c:pt>
                <c:pt idx="159">
                  <c:v>296</c:v>
                </c:pt>
                <c:pt idx="160">
                  <c:v>298.25</c:v>
                </c:pt>
                <c:pt idx="161">
                  <c:v>300.25</c:v>
                </c:pt>
                <c:pt idx="162">
                  <c:v>292.25</c:v>
                </c:pt>
                <c:pt idx="163">
                  <c:v>285.5</c:v>
                </c:pt>
                <c:pt idx="164">
                  <c:v>275.75</c:v>
                </c:pt>
                <c:pt idx="165">
                  <c:v>270.25</c:v>
                </c:pt>
                <c:pt idx="166">
                  <c:v>281</c:v>
                </c:pt>
                <c:pt idx="167">
                  <c:v>295.5</c:v>
                </c:pt>
                <c:pt idx="168">
                  <c:v>296.25</c:v>
                </c:pt>
                <c:pt idx="169">
                  <c:v>296</c:v>
                </c:pt>
                <c:pt idx="170">
                  <c:v>297.5</c:v>
                </c:pt>
                <c:pt idx="171">
                  <c:v>297.5</c:v>
                </c:pt>
                <c:pt idx="172">
                  <c:v>305</c:v>
                </c:pt>
                <c:pt idx="173">
                  <c:v>303.5</c:v>
                </c:pt>
                <c:pt idx="174">
                  <c:v>307.75</c:v>
                </c:pt>
                <c:pt idx="175">
                  <c:v>308</c:v>
                </c:pt>
                <c:pt idx="176">
                  <c:v>306.75</c:v>
                </c:pt>
                <c:pt idx="177">
                  <c:v>298.25</c:v>
                </c:pt>
                <c:pt idx="178">
                  <c:v>292.75</c:v>
                </c:pt>
                <c:pt idx="179">
                  <c:v>293.5</c:v>
                </c:pt>
                <c:pt idx="180">
                  <c:v>290</c:v>
                </c:pt>
                <c:pt idx="181">
                  <c:v>261.5</c:v>
                </c:pt>
                <c:pt idx="182">
                  <c:v>254.5</c:v>
                </c:pt>
                <c:pt idx="183">
                  <c:v>249.75</c:v>
                </c:pt>
                <c:pt idx="184">
                  <c:v>251.5</c:v>
                </c:pt>
                <c:pt idx="185">
                  <c:v>253.5</c:v>
                </c:pt>
                <c:pt idx="186">
                  <c:v>254.5</c:v>
                </c:pt>
                <c:pt idx="187">
                  <c:v>266.75</c:v>
                </c:pt>
                <c:pt idx="188">
                  <c:v>287.25</c:v>
                </c:pt>
                <c:pt idx="189">
                  <c:v>288.75</c:v>
                </c:pt>
                <c:pt idx="190">
                  <c:v>290.5</c:v>
                </c:pt>
                <c:pt idx="191">
                  <c:v>290.5</c:v>
                </c:pt>
                <c:pt idx="192">
                  <c:v>290.75</c:v>
                </c:pt>
                <c:pt idx="193">
                  <c:v>288.5</c:v>
                </c:pt>
                <c:pt idx="194">
                  <c:v>288.75</c:v>
                </c:pt>
                <c:pt idx="195">
                  <c:v>288.75</c:v>
                </c:pt>
                <c:pt idx="196">
                  <c:v>287.25</c:v>
                </c:pt>
                <c:pt idx="197">
                  <c:v>292.75</c:v>
                </c:pt>
                <c:pt idx="198">
                  <c:v>278.5</c:v>
                </c:pt>
                <c:pt idx="199">
                  <c:v>268.5</c:v>
                </c:pt>
                <c:pt idx="200">
                  <c:v>290.75</c:v>
                </c:pt>
                <c:pt idx="201">
                  <c:v>301.75</c:v>
                </c:pt>
                <c:pt idx="202">
                  <c:v>316.75</c:v>
                </c:pt>
                <c:pt idx="203">
                  <c:v>316</c:v>
                </c:pt>
                <c:pt idx="204">
                  <c:v>305</c:v>
                </c:pt>
                <c:pt idx="205">
                  <c:v>305</c:v>
                </c:pt>
                <c:pt idx="206">
                  <c:v>305.25</c:v>
                </c:pt>
                <c:pt idx="207">
                  <c:v>311.25</c:v>
                </c:pt>
                <c:pt idx="208">
                  <c:v>315.5</c:v>
                </c:pt>
                <c:pt idx="209">
                  <c:v>341</c:v>
                </c:pt>
                <c:pt idx="210">
                  <c:v>351</c:v>
                </c:pt>
                <c:pt idx="211">
                  <c:v>358</c:v>
                </c:pt>
                <c:pt idx="212">
                  <c:v>356.25</c:v>
                </c:pt>
                <c:pt idx="213">
                  <c:v>359.75</c:v>
                </c:pt>
                <c:pt idx="214">
                  <c:v>361</c:v>
                </c:pt>
                <c:pt idx="215">
                  <c:v>380.75</c:v>
                </c:pt>
                <c:pt idx="216">
                  <c:v>408.25</c:v>
                </c:pt>
                <c:pt idx="217">
                  <c:v>423</c:v>
                </c:pt>
                <c:pt idx="218">
                  <c:v>421.75</c:v>
                </c:pt>
                <c:pt idx="219">
                  <c:v>413</c:v>
                </c:pt>
                <c:pt idx="220">
                  <c:v>418</c:v>
                </c:pt>
                <c:pt idx="221">
                  <c:v>423.25</c:v>
                </c:pt>
                <c:pt idx="222">
                  <c:v>439</c:v>
                </c:pt>
                <c:pt idx="223">
                  <c:v>462.25</c:v>
                </c:pt>
                <c:pt idx="224">
                  <c:v>488.5</c:v>
                </c:pt>
                <c:pt idx="225">
                  <c:v>480.25</c:v>
                </c:pt>
                <c:pt idx="226">
                  <c:v>491</c:v>
                </c:pt>
                <c:pt idx="227">
                  <c:v>488.75</c:v>
                </c:pt>
                <c:pt idx="228">
                  <c:v>478</c:v>
                </c:pt>
                <c:pt idx="229">
                  <c:v>474.25</c:v>
                </c:pt>
                <c:pt idx="230">
                  <c:v>461.25</c:v>
                </c:pt>
                <c:pt idx="231">
                  <c:v>467.25</c:v>
                </c:pt>
                <c:pt idx="232">
                  <c:v>473.25</c:v>
                </c:pt>
                <c:pt idx="233">
                  <c:v>468.25</c:v>
                </c:pt>
                <c:pt idx="234">
                  <c:v>463.75</c:v>
                </c:pt>
                <c:pt idx="235">
                  <c:v>461.5</c:v>
                </c:pt>
                <c:pt idx="236">
                  <c:v>463</c:v>
                </c:pt>
                <c:pt idx="237">
                  <c:v>435.75</c:v>
                </c:pt>
                <c:pt idx="238">
                  <c:v>429.5</c:v>
                </c:pt>
                <c:pt idx="239">
                  <c:v>428.25</c:v>
                </c:pt>
                <c:pt idx="240">
                  <c:v>429.5</c:v>
                </c:pt>
                <c:pt idx="241">
                  <c:v>439</c:v>
                </c:pt>
                <c:pt idx="242">
                  <c:v>440</c:v>
                </c:pt>
                <c:pt idx="243">
                  <c:v>437.75</c:v>
                </c:pt>
                <c:pt idx="244">
                  <c:v>442.75</c:v>
                </c:pt>
                <c:pt idx="245">
                  <c:v>442.25</c:v>
                </c:pt>
                <c:pt idx="246">
                  <c:v>443</c:v>
                </c:pt>
                <c:pt idx="247">
                  <c:v>441.75</c:v>
                </c:pt>
                <c:pt idx="248">
                  <c:v>443</c:v>
                </c:pt>
                <c:pt idx="249">
                  <c:v>429</c:v>
                </c:pt>
                <c:pt idx="250">
                  <c:v>419</c:v>
                </c:pt>
                <c:pt idx="251">
                  <c:v>420.25</c:v>
                </c:pt>
                <c:pt idx="252">
                  <c:v>422.25</c:v>
                </c:pt>
                <c:pt idx="253">
                  <c:v>421.75</c:v>
                </c:pt>
                <c:pt idx="254">
                  <c:v>423.75</c:v>
                </c:pt>
                <c:pt idx="255">
                  <c:v>427.5</c:v>
                </c:pt>
                <c:pt idx="256">
                  <c:v>444.5</c:v>
                </c:pt>
                <c:pt idx="257">
                  <c:v>431.75</c:v>
                </c:pt>
                <c:pt idx="258">
                  <c:v>439</c:v>
                </c:pt>
                <c:pt idx="259">
                  <c:v>436</c:v>
                </c:pt>
                <c:pt idx="260">
                  <c:v>454.25</c:v>
                </c:pt>
                <c:pt idx="261">
                  <c:v>472.25</c:v>
                </c:pt>
                <c:pt idx="262">
                  <c:v>492.75</c:v>
                </c:pt>
                <c:pt idx="263">
                  <c:v>524.5</c:v>
                </c:pt>
                <c:pt idx="264">
                  <c:v>545</c:v>
                </c:pt>
                <c:pt idx="265">
                  <c:v>574</c:v>
                </c:pt>
                <c:pt idx="266">
                  <c:v>547</c:v>
                </c:pt>
                <c:pt idx="267">
                  <c:v>570</c:v>
                </c:pt>
                <c:pt idx="268">
                  <c:v>580.75</c:v>
                </c:pt>
                <c:pt idx="269">
                  <c:v>590.25</c:v>
                </c:pt>
                <c:pt idx="270">
                  <c:v>590.5</c:v>
                </c:pt>
                <c:pt idx="271">
                  <c:v>587</c:v>
                </c:pt>
                <c:pt idx="272">
                  <c:v>587</c:v>
                </c:pt>
                <c:pt idx="273">
                  <c:v>620</c:v>
                </c:pt>
                <c:pt idx="274">
                  <c:v>630.75</c:v>
                </c:pt>
                <c:pt idx="275">
                  <c:v>646.5</c:v>
                </c:pt>
                <c:pt idx="276">
                  <c:v>658.25</c:v>
                </c:pt>
                <c:pt idx="277">
                  <c:v>700.75</c:v>
                </c:pt>
                <c:pt idx="278">
                  <c:v>700.75</c:v>
                </c:pt>
                <c:pt idx="279">
                  <c:v>701.25</c:v>
                </c:pt>
                <c:pt idx="280">
                  <c:v>702.75</c:v>
                </c:pt>
                <c:pt idx="281">
                  <c:v>712</c:v>
                </c:pt>
                <c:pt idx="282">
                  <c:v>705.5</c:v>
                </c:pt>
                <c:pt idx="283">
                  <c:v>693</c:v>
                </c:pt>
                <c:pt idx="284">
                  <c:v>681.75</c:v>
                </c:pt>
                <c:pt idx="285">
                  <c:v>676.75</c:v>
                </c:pt>
                <c:pt idx="286">
                  <c:v>669.75</c:v>
                </c:pt>
                <c:pt idx="287">
                  <c:v>665.25</c:v>
                </c:pt>
                <c:pt idx="288">
                  <c:v>692</c:v>
                </c:pt>
                <c:pt idx="289">
                  <c:v>724.25</c:v>
                </c:pt>
                <c:pt idx="290">
                  <c:v>778.5</c:v>
                </c:pt>
                <c:pt idx="291">
                  <c:v>783.25</c:v>
                </c:pt>
                <c:pt idx="292">
                  <c:v>821.25</c:v>
                </c:pt>
                <c:pt idx="293">
                  <c:v>835.75</c:v>
                </c:pt>
                <c:pt idx="294">
                  <c:v>874.75</c:v>
                </c:pt>
                <c:pt idx="295">
                  <c:v>877.75</c:v>
                </c:pt>
                <c:pt idx="296">
                  <c:v>877.5</c:v>
                </c:pt>
                <c:pt idx="297">
                  <c:v>860.5</c:v>
                </c:pt>
                <c:pt idx="298">
                  <c:v>872.25</c:v>
                </c:pt>
                <c:pt idx="299">
                  <c:v>899.75</c:v>
                </c:pt>
                <c:pt idx="300">
                  <c:v>962.75</c:v>
                </c:pt>
                <c:pt idx="301">
                  <c:v>1014</c:v>
                </c:pt>
                <c:pt idx="302">
                  <c:v>991.25</c:v>
                </c:pt>
                <c:pt idx="303">
                  <c:v>965.5</c:v>
                </c:pt>
                <c:pt idx="304">
                  <c:v>950.25</c:v>
                </c:pt>
                <c:pt idx="305">
                  <c:v>889.25</c:v>
                </c:pt>
                <c:pt idx="306">
                  <c:v>878.5</c:v>
                </c:pt>
                <c:pt idx="307">
                  <c:v>929.75</c:v>
                </c:pt>
                <c:pt idx="308">
                  <c:v>931</c:v>
                </c:pt>
                <c:pt idx="309">
                  <c:v>929.75</c:v>
                </c:pt>
                <c:pt idx="310">
                  <c:v>928.25</c:v>
                </c:pt>
                <c:pt idx="311">
                  <c:v>929</c:v>
                </c:pt>
                <c:pt idx="312">
                  <c:v>925.5</c:v>
                </c:pt>
                <c:pt idx="313">
                  <c:v>922</c:v>
                </c:pt>
                <c:pt idx="314">
                  <c:v>915</c:v>
                </c:pt>
                <c:pt idx="315">
                  <c:v>902</c:v>
                </c:pt>
                <c:pt idx="316">
                  <c:v>898.75</c:v>
                </c:pt>
                <c:pt idx="317">
                  <c:v>911.75</c:v>
                </c:pt>
                <c:pt idx="318">
                  <c:v>915</c:v>
                </c:pt>
                <c:pt idx="319">
                  <c:v>917.5</c:v>
                </c:pt>
                <c:pt idx="320">
                  <c:v>929</c:v>
                </c:pt>
                <c:pt idx="321">
                  <c:v>912.5</c:v>
                </c:pt>
                <c:pt idx="322">
                  <c:v>897.25</c:v>
                </c:pt>
                <c:pt idx="323">
                  <c:v>878.5</c:v>
                </c:pt>
                <c:pt idx="324">
                  <c:v>844.5</c:v>
                </c:pt>
                <c:pt idx="325">
                  <c:v>832</c:v>
                </c:pt>
                <c:pt idx="326">
                  <c:v>836</c:v>
                </c:pt>
                <c:pt idx="327">
                  <c:v>831</c:v>
                </c:pt>
                <c:pt idx="328">
                  <c:v>832.75</c:v>
                </c:pt>
                <c:pt idx="329">
                  <c:v>826.25</c:v>
                </c:pt>
                <c:pt idx="330">
                  <c:v>795.25</c:v>
                </c:pt>
                <c:pt idx="331">
                  <c:v>795.25</c:v>
                </c:pt>
                <c:pt idx="332">
                  <c:v>768.75</c:v>
                </c:pt>
              </c:numCache>
            </c:numRef>
          </c:val>
          <c:smooth val="0"/>
        </c:ser>
        <c:axId val="23604040"/>
        <c:axId val="43054569"/>
      </c:lineChart>
      <c:dateAx>
        <c:axId val="23604040"/>
        <c:scaling>
          <c:orientation val="minMax"/>
          <c:max val="39539"/>
          <c:min val="39083"/>
        </c:scaling>
        <c:axPos val="b"/>
        <c:delete val="0"/>
        <c:numFmt formatCode="m/yy" sourceLinked="0"/>
        <c:majorTickMark val="out"/>
        <c:minorTickMark val="none"/>
        <c:tickLblPos val="nextTo"/>
        <c:crossAx val="43054569"/>
        <c:crosses val="autoZero"/>
        <c:auto val="0"/>
        <c:baseTimeUnit val="days"/>
        <c:majorUnit val="1"/>
        <c:majorTimeUnit val="months"/>
        <c:noMultiLvlLbl val="0"/>
      </c:dateAx>
      <c:valAx>
        <c:axId val="43054569"/>
        <c:scaling>
          <c:orientation val="minMax"/>
        </c:scaling>
        <c:axPos val="l"/>
        <c:majorGridlines/>
        <c:delete val="0"/>
        <c:numFmt formatCode="0" sourceLinked="0"/>
        <c:majorTickMark val="out"/>
        <c:minorTickMark val="none"/>
        <c:tickLblPos val="nextTo"/>
        <c:crossAx val="23604040"/>
        <c:crossesAt val="1"/>
        <c:crossBetween val="between"/>
        <c:dispUnits/>
      </c:valAx>
      <c:spPr>
        <a:solidFill>
          <a:srgbClr val="C0C0C0"/>
        </a:solidFill>
        <a:ln w="12700">
          <a:solidFill>
            <a:srgbClr val="808080"/>
          </a:solidFill>
        </a:ln>
      </c:spPr>
    </c:plotArea>
    <c:legend>
      <c:legendPos val="r"/>
      <c:layout>
        <c:manualLayout>
          <c:xMode val="edge"/>
          <c:yMode val="edge"/>
          <c:x val="0.5135"/>
          <c:y val="0.14575"/>
          <c:w val="0.26525"/>
          <c:h val="0.119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093"/>
          <c:w val="0.9085"/>
          <c:h val="0.775"/>
        </c:manualLayout>
      </c:layout>
      <c:lineChart>
        <c:grouping val="standard"/>
        <c:varyColors val="0"/>
        <c:ser>
          <c:idx val="0"/>
          <c:order val="0"/>
          <c:tx>
            <c:strRef>
              <c:f>'[4]12'!$AD$11</c:f>
              <c:strCache>
                <c:ptCount val="1"/>
                <c:pt idx="0">
                  <c:v>CMBS 3 Yr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'[4]12'!$AC$12:$AC$344</c:f>
              <c:numCache>
                <c:ptCount val="333"/>
                <c:pt idx="0">
                  <c:v>39084</c:v>
                </c:pt>
                <c:pt idx="1">
                  <c:v>39085</c:v>
                </c:pt>
                <c:pt idx="2">
                  <c:v>39086</c:v>
                </c:pt>
                <c:pt idx="3">
                  <c:v>39087</c:v>
                </c:pt>
                <c:pt idx="4">
                  <c:v>39090</c:v>
                </c:pt>
                <c:pt idx="5">
                  <c:v>39091</c:v>
                </c:pt>
                <c:pt idx="6">
                  <c:v>39092</c:v>
                </c:pt>
                <c:pt idx="7">
                  <c:v>39093</c:v>
                </c:pt>
                <c:pt idx="8">
                  <c:v>39094</c:v>
                </c:pt>
                <c:pt idx="9">
                  <c:v>39098</c:v>
                </c:pt>
                <c:pt idx="10">
                  <c:v>39099</c:v>
                </c:pt>
                <c:pt idx="11">
                  <c:v>39100</c:v>
                </c:pt>
                <c:pt idx="12">
                  <c:v>39101</c:v>
                </c:pt>
                <c:pt idx="13">
                  <c:v>39104</c:v>
                </c:pt>
                <c:pt idx="14">
                  <c:v>39105</c:v>
                </c:pt>
                <c:pt idx="15">
                  <c:v>39106</c:v>
                </c:pt>
                <c:pt idx="16">
                  <c:v>39107</c:v>
                </c:pt>
                <c:pt idx="17">
                  <c:v>39108</c:v>
                </c:pt>
                <c:pt idx="18">
                  <c:v>39111</c:v>
                </c:pt>
                <c:pt idx="19">
                  <c:v>39112</c:v>
                </c:pt>
                <c:pt idx="20">
                  <c:v>39113</c:v>
                </c:pt>
                <c:pt idx="21">
                  <c:v>39114</c:v>
                </c:pt>
                <c:pt idx="22">
                  <c:v>39115</c:v>
                </c:pt>
                <c:pt idx="23">
                  <c:v>39118</c:v>
                </c:pt>
                <c:pt idx="24">
                  <c:v>39119</c:v>
                </c:pt>
                <c:pt idx="25">
                  <c:v>39120</c:v>
                </c:pt>
                <c:pt idx="26">
                  <c:v>39121</c:v>
                </c:pt>
                <c:pt idx="27">
                  <c:v>39122</c:v>
                </c:pt>
                <c:pt idx="28">
                  <c:v>39125</c:v>
                </c:pt>
                <c:pt idx="29">
                  <c:v>39126</c:v>
                </c:pt>
                <c:pt idx="30">
                  <c:v>39127</c:v>
                </c:pt>
                <c:pt idx="31">
                  <c:v>39128</c:v>
                </c:pt>
                <c:pt idx="32">
                  <c:v>39129</c:v>
                </c:pt>
                <c:pt idx="33">
                  <c:v>39133</c:v>
                </c:pt>
                <c:pt idx="34">
                  <c:v>39134</c:v>
                </c:pt>
                <c:pt idx="35">
                  <c:v>39135</c:v>
                </c:pt>
                <c:pt idx="36">
                  <c:v>39136</c:v>
                </c:pt>
                <c:pt idx="37">
                  <c:v>39139</c:v>
                </c:pt>
                <c:pt idx="38">
                  <c:v>39140</c:v>
                </c:pt>
                <c:pt idx="39">
                  <c:v>39141</c:v>
                </c:pt>
                <c:pt idx="40">
                  <c:v>39142</c:v>
                </c:pt>
                <c:pt idx="41">
                  <c:v>39143</c:v>
                </c:pt>
                <c:pt idx="42">
                  <c:v>39146</c:v>
                </c:pt>
                <c:pt idx="43">
                  <c:v>39147</c:v>
                </c:pt>
                <c:pt idx="44">
                  <c:v>39148</c:v>
                </c:pt>
                <c:pt idx="45">
                  <c:v>39149</c:v>
                </c:pt>
                <c:pt idx="46">
                  <c:v>39150</c:v>
                </c:pt>
                <c:pt idx="47">
                  <c:v>39153</c:v>
                </c:pt>
                <c:pt idx="48">
                  <c:v>39154</c:v>
                </c:pt>
                <c:pt idx="49">
                  <c:v>39155</c:v>
                </c:pt>
                <c:pt idx="50">
                  <c:v>39156</c:v>
                </c:pt>
                <c:pt idx="51">
                  <c:v>39157</c:v>
                </c:pt>
                <c:pt idx="52">
                  <c:v>39160</c:v>
                </c:pt>
                <c:pt idx="53">
                  <c:v>39161</c:v>
                </c:pt>
                <c:pt idx="54">
                  <c:v>39162</c:v>
                </c:pt>
                <c:pt idx="55">
                  <c:v>39163</c:v>
                </c:pt>
                <c:pt idx="56">
                  <c:v>39164</c:v>
                </c:pt>
                <c:pt idx="57">
                  <c:v>39167</c:v>
                </c:pt>
                <c:pt idx="58">
                  <c:v>39168</c:v>
                </c:pt>
                <c:pt idx="59">
                  <c:v>39169</c:v>
                </c:pt>
                <c:pt idx="60">
                  <c:v>39170</c:v>
                </c:pt>
                <c:pt idx="61">
                  <c:v>39171</c:v>
                </c:pt>
                <c:pt idx="62">
                  <c:v>39174</c:v>
                </c:pt>
                <c:pt idx="63">
                  <c:v>39175</c:v>
                </c:pt>
                <c:pt idx="64">
                  <c:v>39176</c:v>
                </c:pt>
                <c:pt idx="65">
                  <c:v>39177</c:v>
                </c:pt>
                <c:pt idx="66">
                  <c:v>39178</c:v>
                </c:pt>
                <c:pt idx="67">
                  <c:v>39181</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39231</c:v>
                </c:pt>
                <c:pt idx="103">
                  <c:v>39232</c:v>
                </c:pt>
                <c:pt idx="104">
                  <c:v>39233</c:v>
                </c:pt>
                <c:pt idx="105">
                  <c:v>39234</c:v>
                </c:pt>
                <c:pt idx="106">
                  <c:v>39237</c:v>
                </c:pt>
                <c:pt idx="107">
                  <c:v>39238</c:v>
                </c:pt>
                <c:pt idx="108">
                  <c:v>39239</c:v>
                </c:pt>
                <c:pt idx="109">
                  <c:v>39240</c:v>
                </c:pt>
                <c:pt idx="110">
                  <c:v>39241</c:v>
                </c:pt>
                <c:pt idx="111">
                  <c:v>39244</c:v>
                </c:pt>
                <c:pt idx="112">
                  <c:v>39245</c:v>
                </c:pt>
                <c:pt idx="113">
                  <c:v>39246</c:v>
                </c:pt>
                <c:pt idx="114">
                  <c:v>39247</c:v>
                </c:pt>
                <c:pt idx="115">
                  <c:v>39248</c:v>
                </c:pt>
                <c:pt idx="116">
                  <c:v>39251</c:v>
                </c:pt>
                <c:pt idx="117">
                  <c:v>39252</c:v>
                </c:pt>
                <c:pt idx="118">
                  <c:v>39253</c:v>
                </c:pt>
                <c:pt idx="119">
                  <c:v>39254</c:v>
                </c:pt>
                <c:pt idx="120">
                  <c:v>39255</c:v>
                </c:pt>
                <c:pt idx="121">
                  <c:v>39258</c:v>
                </c:pt>
                <c:pt idx="122">
                  <c:v>39259</c:v>
                </c:pt>
                <c:pt idx="123">
                  <c:v>39260</c:v>
                </c:pt>
                <c:pt idx="124">
                  <c:v>39261</c:v>
                </c:pt>
                <c:pt idx="125">
                  <c:v>39262</c:v>
                </c:pt>
                <c:pt idx="126">
                  <c:v>39265</c:v>
                </c:pt>
                <c:pt idx="127">
                  <c:v>39266</c:v>
                </c:pt>
                <c:pt idx="128">
                  <c:v>39268</c:v>
                </c:pt>
                <c:pt idx="129">
                  <c:v>39269</c:v>
                </c:pt>
                <c:pt idx="130">
                  <c:v>39272</c:v>
                </c:pt>
                <c:pt idx="131">
                  <c:v>39273</c:v>
                </c:pt>
                <c:pt idx="132">
                  <c:v>39274</c:v>
                </c:pt>
                <c:pt idx="133">
                  <c:v>39275</c:v>
                </c:pt>
                <c:pt idx="134">
                  <c:v>39276</c:v>
                </c:pt>
                <c:pt idx="135">
                  <c:v>39279</c:v>
                </c:pt>
                <c:pt idx="136">
                  <c:v>39280</c:v>
                </c:pt>
                <c:pt idx="137">
                  <c:v>39281</c:v>
                </c:pt>
                <c:pt idx="138">
                  <c:v>39282</c:v>
                </c:pt>
                <c:pt idx="139">
                  <c:v>39283</c:v>
                </c:pt>
                <c:pt idx="140">
                  <c:v>39286</c:v>
                </c:pt>
                <c:pt idx="141">
                  <c:v>39287</c:v>
                </c:pt>
                <c:pt idx="142">
                  <c:v>39288</c:v>
                </c:pt>
                <c:pt idx="143">
                  <c:v>39289</c:v>
                </c:pt>
                <c:pt idx="144">
                  <c:v>39290</c:v>
                </c:pt>
                <c:pt idx="145">
                  <c:v>39293</c:v>
                </c:pt>
                <c:pt idx="146">
                  <c:v>39294</c:v>
                </c:pt>
                <c:pt idx="147">
                  <c:v>39295</c:v>
                </c:pt>
                <c:pt idx="148">
                  <c:v>39296</c:v>
                </c:pt>
                <c:pt idx="149">
                  <c:v>39297</c:v>
                </c:pt>
                <c:pt idx="150">
                  <c:v>39300</c:v>
                </c:pt>
                <c:pt idx="151">
                  <c:v>39301</c:v>
                </c:pt>
                <c:pt idx="152">
                  <c:v>39302</c:v>
                </c:pt>
                <c:pt idx="153">
                  <c:v>39303</c:v>
                </c:pt>
                <c:pt idx="154">
                  <c:v>39304</c:v>
                </c:pt>
                <c:pt idx="155">
                  <c:v>39307</c:v>
                </c:pt>
                <c:pt idx="156">
                  <c:v>39308</c:v>
                </c:pt>
                <c:pt idx="157">
                  <c:v>39309</c:v>
                </c:pt>
                <c:pt idx="158">
                  <c:v>39310</c:v>
                </c:pt>
                <c:pt idx="159">
                  <c:v>39311</c:v>
                </c:pt>
                <c:pt idx="160">
                  <c:v>39314</c:v>
                </c:pt>
                <c:pt idx="161">
                  <c:v>39315</c:v>
                </c:pt>
                <c:pt idx="162">
                  <c:v>39316</c:v>
                </c:pt>
                <c:pt idx="163">
                  <c:v>39317</c:v>
                </c:pt>
                <c:pt idx="164">
                  <c:v>39318</c:v>
                </c:pt>
                <c:pt idx="165">
                  <c:v>39321</c:v>
                </c:pt>
                <c:pt idx="166">
                  <c:v>39322</c:v>
                </c:pt>
                <c:pt idx="167">
                  <c:v>39323</c:v>
                </c:pt>
                <c:pt idx="168">
                  <c:v>39324</c:v>
                </c:pt>
                <c:pt idx="169">
                  <c:v>39325</c:v>
                </c:pt>
                <c:pt idx="170">
                  <c:v>39329</c:v>
                </c:pt>
                <c:pt idx="171">
                  <c:v>39330</c:v>
                </c:pt>
                <c:pt idx="172">
                  <c:v>39331</c:v>
                </c:pt>
                <c:pt idx="173">
                  <c:v>39332</c:v>
                </c:pt>
                <c:pt idx="174">
                  <c:v>39335</c:v>
                </c:pt>
                <c:pt idx="175">
                  <c:v>39336</c:v>
                </c:pt>
                <c:pt idx="176">
                  <c:v>39337</c:v>
                </c:pt>
                <c:pt idx="177">
                  <c:v>39338</c:v>
                </c:pt>
                <c:pt idx="178">
                  <c:v>39339</c:v>
                </c:pt>
                <c:pt idx="179">
                  <c:v>39342</c:v>
                </c:pt>
                <c:pt idx="180">
                  <c:v>39343</c:v>
                </c:pt>
                <c:pt idx="181">
                  <c:v>39344</c:v>
                </c:pt>
                <c:pt idx="182">
                  <c:v>39345</c:v>
                </c:pt>
                <c:pt idx="183">
                  <c:v>39346</c:v>
                </c:pt>
                <c:pt idx="184">
                  <c:v>39349</c:v>
                </c:pt>
                <c:pt idx="185">
                  <c:v>39350</c:v>
                </c:pt>
                <c:pt idx="186">
                  <c:v>39351</c:v>
                </c:pt>
                <c:pt idx="187">
                  <c:v>39352</c:v>
                </c:pt>
                <c:pt idx="188">
                  <c:v>39353</c:v>
                </c:pt>
                <c:pt idx="189">
                  <c:v>39356</c:v>
                </c:pt>
                <c:pt idx="190">
                  <c:v>39357</c:v>
                </c:pt>
                <c:pt idx="191">
                  <c:v>39358</c:v>
                </c:pt>
                <c:pt idx="192">
                  <c:v>39359</c:v>
                </c:pt>
                <c:pt idx="193">
                  <c:v>39360</c:v>
                </c:pt>
                <c:pt idx="194">
                  <c:v>39364</c:v>
                </c:pt>
                <c:pt idx="195">
                  <c:v>39365</c:v>
                </c:pt>
                <c:pt idx="196">
                  <c:v>39366</c:v>
                </c:pt>
                <c:pt idx="197">
                  <c:v>39367</c:v>
                </c:pt>
                <c:pt idx="198">
                  <c:v>39370</c:v>
                </c:pt>
                <c:pt idx="199">
                  <c:v>39371</c:v>
                </c:pt>
                <c:pt idx="200">
                  <c:v>39372</c:v>
                </c:pt>
                <c:pt idx="201">
                  <c:v>39373</c:v>
                </c:pt>
                <c:pt idx="202">
                  <c:v>39374</c:v>
                </c:pt>
                <c:pt idx="203">
                  <c:v>39377</c:v>
                </c:pt>
                <c:pt idx="204">
                  <c:v>39378</c:v>
                </c:pt>
                <c:pt idx="205">
                  <c:v>39379</c:v>
                </c:pt>
                <c:pt idx="206">
                  <c:v>39380</c:v>
                </c:pt>
                <c:pt idx="207">
                  <c:v>39381</c:v>
                </c:pt>
                <c:pt idx="208">
                  <c:v>39384</c:v>
                </c:pt>
                <c:pt idx="209">
                  <c:v>39385</c:v>
                </c:pt>
                <c:pt idx="210">
                  <c:v>39386</c:v>
                </c:pt>
                <c:pt idx="211">
                  <c:v>39387</c:v>
                </c:pt>
                <c:pt idx="212">
                  <c:v>39388</c:v>
                </c:pt>
                <c:pt idx="213">
                  <c:v>39391</c:v>
                </c:pt>
                <c:pt idx="214">
                  <c:v>39392</c:v>
                </c:pt>
                <c:pt idx="215">
                  <c:v>39393</c:v>
                </c:pt>
                <c:pt idx="216">
                  <c:v>39394</c:v>
                </c:pt>
                <c:pt idx="217">
                  <c:v>39395</c:v>
                </c:pt>
                <c:pt idx="218">
                  <c:v>39399</c:v>
                </c:pt>
                <c:pt idx="219">
                  <c:v>39400</c:v>
                </c:pt>
                <c:pt idx="220">
                  <c:v>39401</c:v>
                </c:pt>
                <c:pt idx="221">
                  <c:v>39402</c:v>
                </c:pt>
                <c:pt idx="222">
                  <c:v>39405</c:v>
                </c:pt>
                <c:pt idx="223">
                  <c:v>39406</c:v>
                </c:pt>
                <c:pt idx="224">
                  <c:v>39407</c:v>
                </c:pt>
                <c:pt idx="225">
                  <c:v>39409</c:v>
                </c:pt>
                <c:pt idx="226">
                  <c:v>39412</c:v>
                </c:pt>
                <c:pt idx="227">
                  <c:v>39413</c:v>
                </c:pt>
                <c:pt idx="228">
                  <c:v>39414</c:v>
                </c:pt>
                <c:pt idx="229">
                  <c:v>39415</c:v>
                </c:pt>
                <c:pt idx="230">
                  <c:v>39416</c:v>
                </c:pt>
                <c:pt idx="231">
                  <c:v>39419</c:v>
                </c:pt>
                <c:pt idx="232">
                  <c:v>39420</c:v>
                </c:pt>
                <c:pt idx="233">
                  <c:v>39421</c:v>
                </c:pt>
                <c:pt idx="234">
                  <c:v>39422</c:v>
                </c:pt>
                <c:pt idx="235">
                  <c:v>39423</c:v>
                </c:pt>
                <c:pt idx="236">
                  <c:v>39426</c:v>
                </c:pt>
                <c:pt idx="237">
                  <c:v>39427</c:v>
                </c:pt>
                <c:pt idx="238">
                  <c:v>39428</c:v>
                </c:pt>
                <c:pt idx="239">
                  <c:v>39429</c:v>
                </c:pt>
                <c:pt idx="240">
                  <c:v>39430</c:v>
                </c:pt>
                <c:pt idx="241">
                  <c:v>39433</c:v>
                </c:pt>
                <c:pt idx="242">
                  <c:v>39434</c:v>
                </c:pt>
                <c:pt idx="243">
                  <c:v>39435</c:v>
                </c:pt>
                <c:pt idx="244">
                  <c:v>39436</c:v>
                </c:pt>
                <c:pt idx="245">
                  <c:v>39437</c:v>
                </c:pt>
                <c:pt idx="246">
                  <c:v>39440</c:v>
                </c:pt>
                <c:pt idx="247">
                  <c:v>39442</c:v>
                </c:pt>
                <c:pt idx="248">
                  <c:v>39443</c:v>
                </c:pt>
                <c:pt idx="249">
                  <c:v>39444</c:v>
                </c:pt>
                <c:pt idx="250">
                  <c:v>39447</c:v>
                </c:pt>
                <c:pt idx="251">
                  <c:v>39449</c:v>
                </c:pt>
                <c:pt idx="252">
                  <c:v>39450</c:v>
                </c:pt>
                <c:pt idx="253">
                  <c:v>39451</c:v>
                </c:pt>
                <c:pt idx="254">
                  <c:v>39454</c:v>
                </c:pt>
                <c:pt idx="255">
                  <c:v>39455</c:v>
                </c:pt>
                <c:pt idx="256">
                  <c:v>39456</c:v>
                </c:pt>
                <c:pt idx="257">
                  <c:v>39457</c:v>
                </c:pt>
                <c:pt idx="258">
                  <c:v>39458</c:v>
                </c:pt>
                <c:pt idx="259">
                  <c:v>39461</c:v>
                </c:pt>
                <c:pt idx="260">
                  <c:v>39462</c:v>
                </c:pt>
                <c:pt idx="261">
                  <c:v>39463</c:v>
                </c:pt>
                <c:pt idx="262">
                  <c:v>39464</c:v>
                </c:pt>
                <c:pt idx="263">
                  <c:v>39465</c:v>
                </c:pt>
                <c:pt idx="264">
                  <c:v>39469</c:v>
                </c:pt>
                <c:pt idx="265">
                  <c:v>39470</c:v>
                </c:pt>
                <c:pt idx="266">
                  <c:v>39471</c:v>
                </c:pt>
                <c:pt idx="267">
                  <c:v>39472</c:v>
                </c:pt>
                <c:pt idx="268">
                  <c:v>39475</c:v>
                </c:pt>
                <c:pt idx="269">
                  <c:v>39476</c:v>
                </c:pt>
                <c:pt idx="270">
                  <c:v>39477</c:v>
                </c:pt>
                <c:pt idx="271">
                  <c:v>39479</c:v>
                </c:pt>
                <c:pt idx="272">
                  <c:v>39482</c:v>
                </c:pt>
                <c:pt idx="273">
                  <c:v>39483</c:v>
                </c:pt>
                <c:pt idx="274">
                  <c:v>39484</c:v>
                </c:pt>
                <c:pt idx="275">
                  <c:v>39485</c:v>
                </c:pt>
                <c:pt idx="276">
                  <c:v>39486</c:v>
                </c:pt>
                <c:pt idx="277">
                  <c:v>39489</c:v>
                </c:pt>
                <c:pt idx="278">
                  <c:v>39490</c:v>
                </c:pt>
                <c:pt idx="279">
                  <c:v>39491</c:v>
                </c:pt>
                <c:pt idx="280">
                  <c:v>39492</c:v>
                </c:pt>
                <c:pt idx="281">
                  <c:v>39493</c:v>
                </c:pt>
                <c:pt idx="282">
                  <c:v>39497</c:v>
                </c:pt>
                <c:pt idx="283">
                  <c:v>39498</c:v>
                </c:pt>
                <c:pt idx="284">
                  <c:v>39499</c:v>
                </c:pt>
                <c:pt idx="285">
                  <c:v>39500</c:v>
                </c:pt>
                <c:pt idx="286">
                  <c:v>39503</c:v>
                </c:pt>
                <c:pt idx="287">
                  <c:v>39504</c:v>
                </c:pt>
                <c:pt idx="288">
                  <c:v>39505</c:v>
                </c:pt>
                <c:pt idx="289">
                  <c:v>39506</c:v>
                </c:pt>
                <c:pt idx="290">
                  <c:v>39507</c:v>
                </c:pt>
                <c:pt idx="291">
                  <c:v>39510</c:v>
                </c:pt>
                <c:pt idx="292">
                  <c:v>39511</c:v>
                </c:pt>
                <c:pt idx="293">
                  <c:v>39512</c:v>
                </c:pt>
                <c:pt idx="294">
                  <c:v>39513</c:v>
                </c:pt>
                <c:pt idx="295">
                  <c:v>39514</c:v>
                </c:pt>
                <c:pt idx="296">
                  <c:v>39517</c:v>
                </c:pt>
                <c:pt idx="297">
                  <c:v>39518</c:v>
                </c:pt>
                <c:pt idx="298">
                  <c:v>39519</c:v>
                </c:pt>
                <c:pt idx="299">
                  <c:v>39520</c:v>
                </c:pt>
                <c:pt idx="300">
                  <c:v>39521</c:v>
                </c:pt>
                <c:pt idx="301">
                  <c:v>39524</c:v>
                </c:pt>
                <c:pt idx="302">
                  <c:v>39525</c:v>
                </c:pt>
                <c:pt idx="303">
                  <c:v>39526</c:v>
                </c:pt>
                <c:pt idx="304">
                  <c:v>39527</c:v>
                </c:pt>
                <c:pt idx="305">
                  <c:v>39531</c:v>
                </c:pt>
                <c:pt idx="306">
                  <c:v>39532</c:v>
                </c:pt>
                <c:pt idx="307">
                  <c:v>39533</c:v>
                </c:pt>
                <c:pt idx="308">
                  <c:v>39534</c:v>
                </c:pt>
                <c:pt idx="309">
                  <c:v>39535</c:v>
                </c:pt>
                <c:pt idx="310">
                  <c:v>39538</c:v>
                </c:pt>
                <c:pt idx="311">
                  <c:v>39539</c:v>
                </c:pt>
                <c:pt idx="312">
                  <c:v>39540</c:v>
                </c:pt>
                <c:pt idx="313">
                  <c:v>39541</c:v>
                </c:pt>
                <c:pt idx="314">
                  <c:v>39542</c:v>
                </c:pt>
                <c:pt idx="315">
                  <c:v>39545</c:v>
                </c:pt>
                <c:pt idx="316">
                  <c:v>39546</c:v>
                </c:pt>
                <c:pt idx="317">
                  <c:v>39547</c:v>
                </c:pt>
                <c:pt idx="318">
                  <c:v>39548</c:v>
                </c:pt>
                <c:pt idx="319">
                  <c:v>39549</c:v>
                </c:pt>
                <c:pt idx="320">
                  <c:v>39552</c:v>
                </c:pt>
                <c:pt idx="321">
                  <c:v>39553</c:v>
                </c:pt>
                <c:pt idx="322">
                  <c:v>39554</c:v>
                </c:pt>
                <c:pt idx="323">
                  <c:v>39555</c:v>
                </c:pt>
                <c:pt idx="324">
                  <c:v>39556</c:v>
                </c:pt>
                <c:pt idx="325">
                  <c:v>39559</c:v>
                </c:pt>
                <c:pt idx="326">
                  <c:v>39560</c:v>
                </c:pt>
                <c:pt idx="327">
                  <c:v>39561</c:v>
                </c:pt>
                <c:pt idx="328">
                  <c:v>39562</c:v>
                </c:pt>
                <c:pt idx="329">
                  <c:v>39563</c:v>
                </c:pt>
                <c:pt idx="330">
                  <c:v>39566</c:v>
                </c:pt>
                <c:pt idx="331">
                  <c:v>39567</c:v>
                </c:pt>
                <c:pt idx="332">
                  <c:v>39568</c:v>
                </c:pt>
              </c:numCache>
            </c:numRef>
          </c:cat>
          <c:val>
            <c:numRef>
              <c:f>'[4]12'!$AD$12:$AD$344</c:f>
              <c:numCache>
                <c:ptCount val="333"/>
                <c:pt idx="0">
                  <c:v>51.55</c:v>
                </c:pt>
                <c:pt idx="1">
                  <c:v>50.65</c:v>
                </c:pt>
                <c:pt idx="2">
                  <c:v>50.55</c:v>
                </c:pt>
                <c:pt idx="3">
                  <c:v>49.66</c:v>
                </c:pt>
                <c:pt idx="4">
                  <c:v>49.66</c:v>
                </c:pt>
                <c:pt idx="5">
                  <c:v>50.41</c:v>
                </c:pt>
                <c:pt idx="6">
                  <c:v>51.41</c:v>
                </c:pt>
                <c:pt idx="7">
                  <c:v>51.16</c:v>
                </c:pt>
                <c:pt idx="8">
                  <c:v>50.66</c:v>
                </c:pt>
                <c:pt idx="9">
                  <c:v>51.91</c:v>
                </c:pt>
                <c:pt idx="10">
                  <c:v>52.41</c:v>
                </c:pt>
                <c:pt idx="11">
                  <c:v>51.91</c:v>
                </c:pt>
                <c:pt idx="12">
                  <c:v>50.91</c:v>
                </c:pt>
                <c:pt idx="13">
                  <c:v>50.41</c:v>
                </c:pt>
                <c:pt idx="14">
                  <c:v>50.41</c:v>
                </c:pt>
                <c:pt idx="15">
                  <c:v>50.91</c:v>
                </c:pt>
                <c:pt idx="16">
                  <c:v>51.91</c:v>
                </c:pt>
                <c:pt idx="17">
                  <c:v>51.91</c:v>
                </c:pt>
                <c:pt idx="18">
                  <c:v>51.91</c:v>
                </c:pt>
                <c:pt idx="19">
                  <c:v>53.41</c:v>
                </c:pt>
                <c:pt idx="20">
                  <c:v>53.91</c:v>
                </c:pt>
                <c:pt idx="21">
                  <c:v>52.91</c:v>
                </c:pt>
                <c:pt idx="22">
                  <c:v>51.41</c:v>
                </c:pt>
                <c:pt idx="23">
                  <c:v>50.66</c:v>
                </c:pt>
                <c:pt idx="24">
                  <c:v>50.66</c:v>
                </c:pt>
                <c:pt idx="25">
                  <c:v>53.16</c:v>
                </c:pt>
                <c:pt idx="26">
                  <c:v>52.91</c:v>
                </c:pt>
                <c:pt idx="27">
                  <c:v>54.41</c:v>
                </c:pt>
                <c:pt idx="28">
                  <c:v>54.66</c:v>
                </c:pt>
                <c:pt idx="29">
                  <c:v>54.16</c:v>
                </c:pt>
                <c:pt idx="30">
                  <c:v>52.91</c:v>
                </c:pt>
                <c:pt idx="31">
                  <c:v>52.41</c:v>
                </c:pt>
                <c:pt idx="32">
                  <c:v>53.16</c:v>
                </c:pt>
                <c:pt idx="33">
                  <c:v>51.66</c:v>
                </c:pt>
                <c:pt idx="34">
                  <c:v>51.91</c:v>
                </c:pt>
                <c:pt idx="35">
                  <c:v>51.91</c:v>
                </c:pt>
                <c:pt idx="36">
                  <c:v>53.16</c:v>
                </c:pt>
                <c:pt idx="37">
                  <c:v>52.66</c:v>
                </c:pt>
                <c:pt idx="38">
                  <c:v>54.16</c:v>
                </c:pt>
                <c:pt idx="39">
                  <c:v>57.16</c:v>
                </c:pt>
                <c:pt idx="40">
                  <c:v>58.91</c:v>
                </c:pt>
                <c:pt idx="41">
                  <c:v>60.66</c:v>
                </c:pt>
                <c:pt idx="42">
                  <c:v>60.41</c:v>
                </c:pt>
                <c:pt idx="43">
                  <c:v>58.66</c:v>
                </c:pt>
                <c:pt idx="44">
                  <c:v>56.91</c:v>
                </c:pt>
                <c:pt idx="45">
                  <c:v>56.91</c:v>
                </c:pt>
                <c:pt idx="46">
                  <c:v>56.91</c:v>
                </c:pt>
                <c:pt idx="47">
                  <c:v>57.41</c:v>
                </c:pt>
                <c:pt idx="48">
                  <c:v>57.91</c:v>
                </c:pt>
                <c:pt idx="49">
                  <c:v>58.16</c:v>
                </c:pt>
                <c:pt idx="50">
                  <c:v>58.41</c:v>
                </c:pt>
                <c:pt idx="51">
                  <c:v>58.66</c:v>
                </c:pt>
                <c:pt idx="52">
                  <c:v>57.91</c:v>
                </c:pt>
                <c:pt idx="53">
                  <c:v>55.91</c:v>
                </c:pt>
                <c:pt idx="54">
                  <c:v>55.16</c:v>
                </c:pt>
                <c:pt idx="55">
                  <c:v>56.16</c:v>
                </c:pt>
                <c:pt idx="56">
                  <c:v>54.66</c:v>
                </c:pt>
                <c:pt idx="57">
                  <c:v>54.16</c:v>
                </c:pt>
                <c:pt idx="58">
                  <c:v>53.66</c:v>
                </c:pt>
                <c:pt idx="59">
                  <c:v>55.41</c:v>
                </c:pt>
                <c:pt idx="60">
                  <c:v>55.41</c:v>
                </c:pt>
                <c:pt idx="61">
                  <c:v>54.91</c:v>
                </c:pt>
                <c:pt idx="62">
                  <c:v>55.16</c:v>
                </c:pt>
                <c:pt idx="63">
                  <c:v>55.41</c:v>
                </c:pt>
                <c:pt idx="64">
                  <c:v>55.91</c:v>
                </c:pt>
                <c:pt idx="65">
                  <c:v>55.66</c:v>
                </c:pt>
                <c:pt idx="66">
                  <c:v>55.16</c:v>
                </c:pt>
                <c:pt idx="67">
                  <c:v>55.41</c:v>
                </c:pt>
                <c:pt idx="68">
                  <c:v>55.66</c:v>
                </c:pt>
                <c:pt idx="69">
                  <c:v>55.16</c:v>
                </c:pt>
                <c:pt idx="70">
                  <c:v>55.16</c:v>
                </c:pt>
                <c:pt idx="71">
                  <c:v>53.91</c:v>
                </c:pt>
                <c:pt idx="72">
                  <c:v>53.16</c:v>
                </c:pt>
                <c:pt idx="73">
                  <c:v>52.91</c:v>
                </c:pt>
                <c:pt idx="74">
                  <c:v>53.66</c:v>
                </c:pt>
                <c:pt idx="75">
                  <c:v>54.16</c:v>
                </c:pt>
                <c:pt idx="76">
                  <c:v>52.41</c:v>
                </c:pt>
                <c:pt idx="77">
                  <c:v>51.91</c:v>
                </c:pt>
                <c:pt idx="78">
                  <c:v>52.16</c:v>
                </c:pt>
                <c:pt idx="79">
                  <c:v>52.41</c:v>
                </c:pt>
                <c:pt idx="80">
                  <c:v>53.16</c:v>
                </c:pt>
                <c:pt idx="81">
                  <c:v>53.66</c:v>
                </c:pt>
                <c:pt idx="82">
                  <c:v>53.91</c:v>
                </c:pt>
                <c:pt idx="83">
                  <c:v>54.41</c:v>
                </c:pt>
                <c:pt idx="84">
                  <c:v>54.41</c:v>
                </c:pt>
                <c:pt idx="85">
                  <c:v>53.66</c:v>
                </c:pt>
                <c:pt idx="86">
                  <c:v>53.41</c:v>
                </c:pt>
                <c:pt idx="87">
                  <c:v>53.16</c:v>
                </c:pt>
                <c:pt idx="88">
                  <c:v>55.16</c:v>
                </c:pt>
                <c:pt idx="89">
                  <c:v>54.66</c:v>
                </c:pt>
                <c:pt idx="90">
                  <c:v>54.41</c:v>
                </c:pt>
                <c:pt idx="91">
                  <c:v>55.66</c:v>
                </c:pt>
                <c:pt idx="92">
                  <c:v>55.66</c:v>
                </c:pt>
                <c:pt idx="93">
                  <c:v>54.66</c:v>
                </c:pt>
                <c:pt idx="94">
                  <c:v>54.66</c:v>
                </c:pt>
                <c:pt idx="95">
                  <c:v>54.91</c:v>
                </c:pt>
                <c:pt idx="96">
                  <c:v>55.66</c:v>
                </c:pt>
                <c:pt idx="97">
                  <c:v>55.16</c:v>
                </c:pt>
                <c:pt idx="98">
                  <c:v>53.91</c:v>
                </c:pt>
                <c:pt idx="99">
                  <c:v>54.41</c:v>
                </c:pt>
                <c:pt idx="100">
                  <c:v>54.41</c:v>
                </c:pt>
                <c:pt idx="101">
                  <c:v>53.16</c:v>
                </c:pt>
                <c:pt idx="102">
                  <c:v>54.16</c:v>
                </c:pt>
                <c:pt idx="103">
                  <c:v>54.91</c:v>
                </c:pt>
                <c:pt idx="104">
                  <c:v>55.66</c:v>
                </c:pt>
                <c:pt idx="105">
                  <c:v>56.41</c:v>
                </c:pt>
                <c:pt idx="106">
                  <c:v>56.41</c:v>
                </c:pt>
                <c:pt idx="107">
                  <c:v>56.16</c:v>
                </c:pt>
                <c:pt idx="108">
                  <c:v>55.91</c:v>
                </c:pt>
                <c:pt idx="109">
                  <c:v>57.41</c:v>
                </c:pt>
                <c:pt idx="110">
                  <c:v>57.41</c:v>
                </c:pt>
                <c:pt idx="111">
                  <c:v>57.16</c:v>
                </c:pt>
                <c:pt idx="112">
                  <c:v>57.41</c:v>
                </c:pt>
                <c:pt idx="113">
                  <c:v>56.66</c:v>
                </c:pt>
                <c:pt idx="114">
                  <c:v>55.91</c:v>
                </c:pt>
                <c:pt idx="115">
                  <c:v>56.41</c:v>
                </c:pt>
                <c:pt idx="116">
                  <c:v>55.16</c:v>
                </c:pt>
                <c:pt idx="117">
                  <c:v>54.91</c:v>
                </c:pt>
                <c:pt idx="118">
                  <c:v>56.66</c:v>
                </c:pt>
                <c:pt idx="119">
                  <c:v>57.91</c:v>
                </c:pt>
                <c:pt idx="120">
                  <c:v>58.41</c:v>
                </c:pt>
                <c:pt idx="121">
                  <c:v>58.66</c:v>
                </c:pt>
                <c:pt idx="122">
                  <c:v>58.91</c:v>
                </c:pt>
                <c:pt idx="123">
                  <c:v>59.91</c:v>
                </c:pt>
                <c:pt idx="124">
                  <c:v>59.66</c:v>
                </c:pt>
                <c:pt idx="125">
                  <c:v>60.41</c:v>
                </c:pt>
                <c:pt idx="126">
                  <c:v>60.41</c:v>
                </c:pt>
                <c:pt idx="127">
                  <c:v>60.41</c:v>
                </c:pt>
                <c:pt idx="128">
                  <c:v>60.16</c:v>
                </c:pt>
                <c:pt idx="129">
                  <c:v>61.16</c:v>
                </c:pt>
                <c:pt idx="130">
                  <c:v>61.16</c:v>
                </c:pt>
                <c:pt idx="131">
                  <c:v>64.66</c:v>
                </c:pt>
                <c:pt idx="132">
                  <c:v>64.66</c:v>
                </c:pt>
                <c:pt idx="133">
                  <c:v>64.16</c:v>
                </c:pt>
                <c:pt idx="134">
                  <c:v>63.66</c:v>
                </c:pt>
                <c:pt idx="135">
                  <c:v>65.41</c:v>
                </c:pt>
                <c:pt idx="136">
                  <c:v>65.91</c:v>
                </c:pt>
                <c:pt idx="137">
                  <c:v>67.91</c:v>
                </c:pt>
                <c:pt idx="138">
                  <c:v>67.16</c:v>
                </c:pt>
                <c:pt idx="139">
                  <c:v>70.16</c:v>
                </c:pt>
                <c:pt idx="140">
                  <c:v>70.16</c:v>
                </c:pt>
                <c:pt idx="141">
                  <c:v>71.16</c:v>
                </c:pt>
                <c:pt idx="142">
                  <c:v>74.66</c:v>
                </c:pt>
                <c:pt idx="143">
                  <c:v>88.16</c:v>
                </c:pt>
                <c:pt idx="144">
                  <c:v>94.41</c:v>
                </c:pt>
                <c:pt idx="145">
                  <c:v>90.91</c:v>
                </c:pt>
                <c:pt idx="146">
                  <c:v>85.91</c:v>
                </c:pt>
                <c:pt idx="147">
                  <c:v>87.41</c:v>
                </c:pt>
                <c:pt idx="148">
                  <c:v>85.16</c:v>
                </c:pt>
                <c:pt idx="149">
                  <c:v>95.16</c:v>
                </c:pt>
                <c:pt idx="150">
                  <c:v>98.66</c:v>
                </c:pt>
                <c:pt idx="151">
                  <c:v>95.41</c:v>
                </c:pt>
                <c:pt idx="152">
                  <c:v>90.41</c:v>
                </c:pt>
                <c:pt idx="153">
                  <c:v>96.66</c:v>
                </c:pt>
                <c:pt idx="154">
                  <c:v>99.16</c:v>
                </c:pt>
                <c:pt idx="155">
                  <c:v>99.16</c:v>
                </c:pt>
                <c:pt idx="156">
                  <c:v>102.66</c:v>
                </c:pt>
                <c:pt idx="157">
                  <c:v>104.66</c:v>
                </c:pt>
                <c:pt idx="158">
                  <c:v>116.66</c:v>
                </c:pt>
                <c:pt idx="159">
                  <c:v>109.41</c:v>
                </c:pt>
                <c:pt idx="160">
                  <c:v>114.41</c:v>
                </c:pt>
                <c:pt idx="161">
                  <c:v>113.41</c:v>
                </c:pt>
                <c:pt idx="162">
                  <c:v>110.91</c:v>
                </c:pt>
                <c:pt idx="163">
                  <c:v>109.66</c:v>
                </c:pt>
                <c:pt idx="164">
                  <c:v>104.16</c:v>
                </c:pt>
                <c:pt idx="165">
                  <c:v>105.16</c:v>
                </c:pt>
                <c:pt idx="166">
                  <c:v>112.16</c:v>
                </c:pt>
                <c:pt idx="167">
                  <c:v>111.91</c:v>
                </c:pt>
                <c:pt idx="168">
                  <c:v>110.66</c:v>
                </c:pt>
                <c:pt idx="169">
                  <c:v>114.41</c:v>
                </c:pt>
                <c:pt idx="170">
                  <c:v>116.66</c:v>
                </c:pt>
                <c:pt idx="171">
                  <c:v>118.16</c:v>
                </c:pt>
                <c:pt idx="172">
                  <c:v>115.16</c:v>
                </c:pt>
                <c:pt idx="173">
                  <c:v>114.16</c:v>
                </c:pt>
                <c:pt idx="174">
                  <c:v>114.91</c:v>
                </c:pt>
                <c:pt idx="175">
                  <c:v>114.91</c:v>
                </c:pt>
                <c:pt idx="176">
                  <c:v>113.91</c:v>
                </c:pt>
                <c:pt idx="177">
                  <c:v>113.66</c:v>
                </c:pt>
                <c:pt idx="178">
                  <c:v>112.66</c:v>
                </c:pt>
                <c:pt idx="179">
                  <c:v>113.41</c:v>
                </c:pt>
                <c:pt idx="180">
                  <c:v>110.91</c:v>
                </c:pt>
                <c:pt idx="181">
                  <c:v>103.66</c:v>
                </c:pt>
                <c:pt idx="182">
                  <c:v>105.16</c:v>
                </c:pt>
                <c:pt idx="183">
                  <c:v>105.16</c:v>
                </c:pt>
                <c:pt idx="184">
                  <c:v>107.41</c:v>
                </c:pt>
                <c:pt idx="185">
                  <c:v>113.41</c:v>
                </c:pt>
                <c:pt idx="186">
                  <c:v>111.91</c:v>
                </c:pt>
                <c:pt idx="187">
                  <c:v>111.16</c:v>
                </c:pt>
                <c:pt idx="188">
                  <c:v>114.16</c:v>
                </c:pt>
                <c:pt idx="189">
                  <c:v>113.66</c:v>
                </c:pt>
                <c:pt idx="190">
                  <c:v>112.91</c:v>
                </c:pt>
                <c:pt idx="191">
                  <c:v>112.41</c:v>
                </c:pt>
                <c:pt idx="192">
                  <c:v>112.16</c:v>
                </c:pt>
                <c:pt idx="193">
                  <c:v>112.41</c:v>
                </c:pt>
                <c:pt idx="194">
                  <c:v>113.16</c:v>
                </c:pt>
                <c:pt idx="195">
                  <c:v>112.16</c:v>
                </c:pt>
                <c:pt idx="196">
                  <c:v>109.41</c:v>
                </c:pt>
                <c:pt idx="197">
                  <c:v>109.66</c:v>
                </c:pt>
                <c:pt idx="198">
                  <c:v>109.91</c:v>
                </c:pt>
                <c:pt idx="199">
                  <c:v>110.91</c:v>
                </c:pt>
                <c:pt idx="200">
                  <c:v>115.16</c:v>
                </c:pt>
                <c:pt idx="201">
                  <c:v>119.16</c:v>
                </c:pt>
                <c:pt idx="202">
                  <c:v>122.41</c:v>
                </c:pt>
                <c:pt idx="203">
                  <c:v>120.66</c:v>
                </c:pt>
                <c:pt idx="204">
                  <c:v>119.91</c:v>
                </c:pt>
                <c:pt idx="205">
                  <c:v>120.66</c:v>
                </c:pt>
                <c:pt idx="206">
                  <c:v>120.66</c:v>
                </c:pt>
                <c:pt idx="207">
                  <c:v>123.41</c:v>
                </c:pt>
                <c:pt idx="208">
                  <c:v>122.16</c:v>
                </c:pt>
                <c:pt idx="209">
                  <c:v>122.66</c:v>
                </c:pt>
                <c:pt idx="210">
                  <c:v>122.41</c:v>
                </c:pt>
                <c:pt idx="211">
                  <c:v>127.66</c:v>
                </c:pt>
                <c:pt idx="212">
                  <c:v>131.91</c:v>
                </c:pt>
                <c:pt idx="213">
                  <c:v>136.91</c:v>
                </c:pt>
                <c:pt idx="214">
                  <c:v>140.16</c:v>
                </c:pt>
                <c:pt idx="215">
                  <c:v>148.66</c:v>
                </c:pt>
                <c:pt idx="216">
                  <c:v>159.41</c:v>
                </c:pt>
                <c:pt idx="217">
                  <c:v>163.91</c:v>
                </c:pt>
                <c:pt idx="218">
                  <c:v>159.41</c:v>
                </c:pt>
                <c:pt idx="219">
                  <c:v>152.91</c:v>
                </c:pt>
                <c:pt idx="220">
                  <c:v>164.91</c:v>
                </c:pt>
                <c:pt idx="221">
                  <c:v>157.16</c:v>
                </c:pt>
                <c:pt idx="222">
                  <c:v>167.16</c:v>
                </c:pt>
                <c:pt idx="223">
                  <c:v>177.66</c:v>
                </c:pt>
                <c:pt idx="224">
                  <c:v>190.91</c:v>
                </c:pt>
                <c:pt idx="225">
                  <c:v>182.66</c:v>
                </c:pt>
                <c:pt idx="226">
                  <c:v>182.16</c:v>
                </c:pt>
                <c:pt idx="227">
                  <c:v>179.41</c:v>
                </c:pt>
                <c:pt idx="228">
                  <c:v>168.41</c:v>
                </c:pt>
                <c:pt idx="229">
                  <c:v>172.16</c:v>
                </c:pt>
                <c:pt idx="230">
                  <c:v>167.91</c:v>
                </c:pt>
                <c:pt idx="231">
                  <c:v>176.91</c:v>
                </c:pt>
                <c:pt idx="232">
                  <c:v>179.16</c:v>
                </c:pt>
                <c:pt idx="233">
                  <c:v>177.41</c:v>
                </c:pt>
                <c:pt idx="234">
                  <c:v>177.16</c:v>
                </c:pt>
                <c:pt idx="235">
                  <c:v>179.66</c:v>
                </c:pt>
                <c:pt idx="236">
                  <c:v>179.16</c:v>
                </c:pt>
                <c:pt idx="237">
                  <c:v>171.41</c:v>
                </c:pt>
                <c:pt idx="238">
                  <c:v>159.66</c:v>
                </c:pt>
                <c:pt idx="239">
                  <c:v>157.66</c:v>
                </c:pt>
                <c:pt idx="240">
                  <c:v>158.41</c:v>
                </c:pt>
                <c:pt idx="241">
                  <c:v>160.91</c:v>
                </c:pt>
                <c:pt idx="242">
                  <c:v>158.16</c:v>
                </c:pt>
                <c:pt idx="243">
                  <c:v>156.16</c:v>
                </c:pt>
                <c:pt idx="244">
                  <c:v>154.91</c:v>
                </c:pt>
                <c:pt idx="245">
                  <c:v>154.66</c:v>
                </c:pt>
                <c:pt idx="246">
                  <c:v>154.66</c:v>
                </c:pt>
                <c:pt idx="247">
                  <c:v>152.91</c:v>
                </c:pt>
                <c:pt idx="248">
                  <c:v>153.66</c:v>
                </c:pt>
                <c:pt idx="249">
                  <c:v>150.16</c:v>
                </c:pt>
                <c:pt idx="250">
                  <c:v>149.91</c:v>
                </c:pt>
                <c:pt idx="251">
                  <c:v>149.66</c:v>
                </c:pt>
                <c:pt idx="252">
                  <c:v>152.16</c:v>
                </c:pt>
                <c:pt idx="253">
                  <c:v>150.16</c:v>
                </c:pt>
                <c:pt idx="254">
                  <c:v>148.91</c:v>
                </c:pt>
                <c:pt idx="255">
                  <c:v>148.16</c:v>
                </c:pt>
                <c:pt idx="256">
                  <c:v>156.41</c:v>
                </c:pt>
                <c:pt idx="257">
                  <c:v>149.91</c:v>
                </c:pt>
                <c:pt idx="258">
                  <c:v>149.66</c:v>
                </c:pt>
                <c:pt idx="259">
                  <c:v>145.91</c:v>
                </c:pt>
                <c:pt idx="260">
                  <c:v>148.16</c:v>
                </c:pt>
                <c:pt idx="261">
                  <c:v>149.91</c:v>
                </c:pt>
                <c:pt idx="262">
                  <c:v>160.66</c:v>
                </c:pt>
                <c:pt idx="263">
                  <c:v>167.41</c:v>
                </c:pt>
                <c:pt idx="264">
                  <c:v>188.91</c:v>
                </c:pt>
                <c:pt idx="265">
                  <c:v>201.91</c:v>
                </c:pt>
                <c:pt idx="266">
                  <c:v>190.41</c:v>
                </c:pt>
                <c:pt idx="267">
                  <c:v>190.66</c:v>
                </c:pt>
                <c:pt idx="268">
                  <c:v>193.91</c:v>
                </c:pt>
                <c:pt idx="269">
                  <c:v>192.16</c:v>
                </c:pt>
                <c:pt idx="270">
                  <c:v>190.16</c:v>
                </c:pt>
                <c:pt idx="271">
                  <c:v>200.41</c:v>
                </c:pt>
                <c:pt idx="272">
                  <c:v>205.16</c:v>
                </c:pt>
                <c:pt idx="273">
                  <c:v>219.66</c:v>
                </c:pt>
                <c:pt idx="274">
                  <c:v>237.16</c:v>
                </c:pt>
                <c:pt idx="275">
                  <c:v>241.91</c:v>
                </c:pt>
                <c:pt idx="276">
                  <c:v>254.91</c:v>
                </c:pt>
                <c:pt idx="277">
                  <c:v>270.41</c:v>
                </c:pt>
                <c:pt idx="278">
                  <c:v>285.66</c:v>
                </c:pt>
                <c:pt idx="279">
                  <c:v>287.41</c:v>
                </c:pt>
                <c:pt idx="280">
                  <c:v>278.16</c:v>
                </c:pt>
                <c:pt idx="281">
                  <c:v>276.66</c:v>
                </c:pt>
                <c:pt idx="282">
                  <c:v>279.66</c:v>
                </c:pt>
                <c:pt idx="283">
                  <c:v>279.41</c:v>
                </c:pt>
                <c:pt idx="284">
                  <c:v>274.16</c:v>
                </c:pt>
                <c:pt idx="285">
                  <c:v>276.16</c:v>
                </c:pt>
                <c:pt idx="286">
                  <c:v>274.91</c:v>
                </c:pt>
                <c:pt idx="287">
                  <c:v>278.16</c:v>
                </c:pt>
                <c:pt idx="288">
                  <c:v>275.41</c:v>
                </c:pt>
                <c:pt idx="289">
                  <c:v>281.41</c:v>
                </c:pt>
                <c:pt idx="290">
                  <c:v>282.16</c:v>
                </c:pt>
                <c:pt idx="291">
                  <c:v>285.91</c:v>
                </c:pt>
                <c:pt idx="292">
                  <c:v>303.66</c:v>
                </c:pt>
                <c:pt idx="293">
                  <c:v>311.66</c:v>
                </c:pt>
                <c:pt idx="294">
                  <c:v>349.16</c:v>
                </c:pt>
                <c:pt idx="295">
                  <c:v>361.66</c:v>
                </c:pt>
                <c:pt idx="296">
                  <c:v>376.91</c:v>
                </c:pt>
                <c:pt idx="297">
                  <c:v>360.16</c:v>
                </c:pt>
                <c:pt idx="298">
                  <c:v>354.16</c:v>
                </c:pt>
                <c:pt idx="299">
                  <c:v>355.41</c:v>
                </c:pt>
                <c:pt idx="300">
                  <c:v>364.16</c:v>
                </c:pt>
                <c:pt idx="301">
                  <c:v>372.66</c:v>
                </c:pt>
                <c:pt idx="302">
                  <c:v>356.66</c:v>
                </c:pt>
                <c:pt idx="303">
                  <c:v>333.91</c:v>
                </c:pt>
                <c:pt idx="304">
                  <c:v>330.66</c:v>
                </c:pt>
                <c:pt idx="305">
                  <c:v>299.5</c:v>
                </c:pt>
                <c:pt idx="306">
                  <c:v>294.75</c:v>
                </c:pt>
                <c:pt idx="307">
                  <c:v>285.5</c:v>
                </c:pt>
                <c:pt idx="308">
                  <c:v>269.75</c:v>
                </c:pt>
                <c:pt idx="309">
                  <c:v>269</c:v>
                </c:pt>
                <c:pt idx="310">
                  <c:v>262</c:v>
                </c:pt>
                <c:pt idx="311">
                  <c:v>274.25</c:v>
                </c:pt>
                <c:pt idx="312">
                  <c:v>273.75</c:v>
                </c:pt>
                <c:pt idx="313">
                  <c:v>280.25</c:v>
                </c:pt>
                <c:pt idx="314">
                  <c:v>273.5</c:v>
                </c:pt>
                <c:pt idx="315">
                  <c:v>266.5</c:v>
                </c:pt>
                <c:pt idx="316">
                  <c:v>268.5</c:v>
                </c:pt>
                <c:pt idx="317">
                  <c:v>273</c:v>
                </c:pt>
                <c:pt idx="318">
                  <c:v>274</c:v>
                </c:pt>
                <c:pt idx="319">
                  <c:v>276.5</c:v>
                </c:pt>
                <c:pt idx="320">
                  <c:v>282.75</c:v>
                </c:pt>
                <c:pt idx="321">
                  <c:v>282.5</c:v>
                </c:pt>
                <c:pt idx="322">
                  <c:v>281.5</c:v>
                </c:pt>
                <c:pt idx="323">
                  <c:v>274</c:v>
                </c:pt>
                <c:pt idx="324">
                  <c:v>252.25</c:v>
                </c:pt>
                <c:pt idx="325">
                  <c:v>246</c:v>
                </c:pt>
                <c:pt idx="326">
                  <c:v>247.5</c:v>
                </c:pt>
                <c:pt idx="327">
                  <c:v>246.25</c:v>
                </c:pt>
                <c:pt idx="328">
                  <c:v>247.25</c:v>
                </c:pt>
                <c:pt idx="329">
                  <c:v>243.25</c:v>
                </c:pt>
                <c:pt idx="330">
                  <c:v>242</c:v>
                </c:pt>
                <c:pt idx="331">
                  <c:v>246.75</c:v>
                </c:pt>
                <c:pt idx="332">
                  <c:v>244.75</c:v>
                </c:pt>
              </c:numCache>
            </c:numRef>
          </c:val>
          <c:smooth val="0"/>
        </c:ser>
        <c:ser>
          <c:idx val="1"/>
          <c:order val="1"/>
          <c:tx>
            <c:strRef>
              <c:f>'[4]12'!$AE$11</c:f>
              <c:strCache>
                <c:ptCount val="1"/>
                <c:pt idx="0">
                  <c:v>CMBS 5 Yr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'[4]12'!$AC$12:$AC$344</c:f>
              <c:numCache>
                <c:ptCount val="333"/>
                <c:pt idx="0">
                  <c:v>39084</c:v>
                </c:pt>
                <c:pt idx="1">
                  <c:v>39085</c:v>
                </c:pt>
                <c:pt idx="2">
                  <c:v>39086</c:v>
                </c:pt>
                <c:pt idx="3">
                  <c:v>39087</c:v>
                </c:pt>
                <c:pt idx="4">
                  <c:v>39090</c:v>
                </c:pt>
                <c:pt idx="5">
                  <c:v>39091</c:v>
                </c:pt>
                <c:pt idx="6">
                  <c:v>39092</c:v>
                </c:pt>
                <c:pt idx="7">
                  <c:v>39093</c:v>
                </c:pt>
                <c:pt idx="8">
                  <c:v>39094</c:v>
                </c:pt>
                <c:pt idx="9">
                  <c:v>39098</c:v>
                </c:pt>
                <c:pt idx="10">
                  <c:v>39099</c:v>
                </c:pt>
                <c:pt idx="11">
                  <c:v>39100</c:v>
                </c:pt>
                <c:pt idx="12">
                  <c:v>39101</c:v>
                </c:pt>
                <c:pt idx="13">
                  <c:v>39104</c:v>
                </c:pt>
                <c:pt idx="14">
                  <c:v>39105</c:v>
                </c:pt>
                <c:pt idx="15">
                  <c:v>39106</c:v>
                </c:pt>
                <c:pt idx="16">
                  <c:v>39107</c:v>
                </c:pt>
                <c:pt idx="17">
                  <c:v>39108</c:v>
                </c:pt>
                <c:pt idx="18">
                  <c:v>39111</c:v>
                </c:pt>
                <c:pt idx="19">
                  <c:v>39112</c:v>
                </c:pt>
                <c:pt idx="20">
                  <c:v>39113</c:v>
                </c:pt>
                <c:pt idx="21">
                  <c:v>39114</c:v>
                </c:pt>
                <c:pt idx="22">
                  <c:v>39115</c:v>
                </c:pt>
                <c:pt idx="23">
                  <c:v>39118</c:v>
                </c:pt>
                <c:pt idx="24">
                  <c:v>39119</c:v>
                </c:pt>
                <c:pt idx="25">
                  <c:v>39120</c:v>
                </c:pt>
                <c:pt idx="26">
                  <c:v>39121</c:v>
                </c:pt>
                <c:pt idx="27">
                  <c:v>39122</c:v>
                </c:pt>
                <c:pt idx="28">
                  <c:v>39125</c:v>
                </c:pt>
                <c:pt idx="29">
                  <c:v>39126</c:v>
                </c:pt>
                <c:pt idx="30">
                  <c:v>39127</c:v>
                </c:pt>
                <c:pt idx="31">
                  <c:v>39128</c:v>
                </c:pt>
                <c:pt idx="32">
                  <c:v>39129</c:v>
                </c:pt>
                <c:pt idx="33">
                  <c:v>39133</c:v>
                </c:pt>
                <c:pt idx="34">
                  <c:v>39134</c:v>
                </c:pt>
                <c:pt idx="35">
                  <c:v>39135</c:v>
                </c:pt>
                <c:pt idx="36">
                  <c:v>39136</c:v>
                </c:pt>
                <c:pt idx="37">
                  <c:v>39139</c:v>
                </c:pt>
                <c:pt idx="38">
                  <c:v>39140</c:v>
                </c:pt>
                <c:pt idx="39">
                  <c:v>39141</c:v>
                </c:pt>
                <c:pt idx="40">
                  <c:v>39142</c:v>
                </c:pt>
                <c:pt idx="41">
                  <c:v>39143</c:v>
                </c:pt>
                <c:pt idx="42">
                  <c:v>39146</c:v>
                </c:pt>
                <c:pt idx="43">
                  <c:v>39147</c:v>
                </c:pt>
                <c:pt idx="44">
                  <c:v>39148</c:v>
                </c:pt>
                <c:pt idx="45">
                  <c:v>39149</c:v>
                </c:pt>
                <c:pt idx="46">
                  <c:v>39150</c:v>
                </c:pt>
                <c:pt idx="47">
                  <c:v>39153</c:v>
                </c:pt>
                <c:pt idx="48">
                  <c:v>39154</c:v>
                </c:pt>
                <c:pt idx="49">
                  <c:v>39155</c:v>
                </c:pt>
                <c:pt idx="50">
                  <c:v>39156</c:v>
                </c:pt>
                <c:pt idx="51">
                  <c:v>39157</c:v>
                </c:pt>
                <c:pt idx="52">
                  <c:v>39160</c:v>
                </c:pt>
                <c:pt idx="53">
                  <c:v>39161</c:v>
                </c:pt>
                <c:pt idx="54">
                  <c:v>39162</c:v>
                </c:pt>
                <c:pt idx="55">
                  <c:v>39163</c:v>
                </c:pt>
                <c:pt idx="56">
                  <c:v>39164</c:v>
                </c:pt>
                <c:pt idx="57">
                  <c:v>39167</c:v>
                </c:pt>
                <c:pt idx="58">
                  <c:v>39168</c:v>
                </c:pt>
                <c:pt idx="59">
                  <c:v>39169</c:v>
                </c:pt>
                <c:pt idx="60">
                  <c:v>39170</c:v>
                </c:pt>
                <c:pt idx="61">
                  <c:v>39171</c:v>
                </c:pt>
                <c:pt idx="62">
                  <c:v>39174</c:v>
                </c:pt>
                <c:pt idx="63">
                  <c:v>39175</c:v>
                </c:pt>
                <c:pt idx="64">
                  <c:v>39176</c:v>
                </c:pt>
                <c:pt idx="65">
                  <c:v>39177</c:v>
                </c:pt>
                <c:pt idx="66">
                  <c:v>39178</c:v>
                </c:pt>
                <c:pt idx="67">
                  <c:v>39181</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39231</c:v>
                </c:pt>
                <c:pt idx="103">
                  <c:v>39232</c:v>
                </c:pt>
                <c:pt idx="104">
                  <c:v>39233</c:v>
                </c:pt>
                <c:pt idx="105">
                  <c:v>39234</c:v>
                </c:pt>
                <c:pt idx="106">
                  <c:v>39237</c:v>
                </c:pt>
                <c:pt idx="107">
                  <c:v>39238</c:v>
                </c:pt>
                <c:pt idx="108">
                  <c:v>39239</c:v>
                </c:pt>
                <c:pt idx="109">
                  <c:v>39240</c:v>
                </c:pt>
                <c:pt idx="110">
                  <c:v>39241</c:v>
                </c:pt>
                <c:pt idx="111">
                  <c:v>39244</c:v>
                </c:pt>
                <c:pt idx="112">
                  <c:v>39245</c:v>
                </c:pt>
                <c:pt idx="113">
                  <c:v>39246</c:v>
                </c:pt>
                <c:pt idx="114">
                  <c:v>39247</c:v>
                </c:pt>
                <c:pt idx="115">
                  <c:v>39248</c:v>
                </c:pt>
                <c:pt idx="116">
                  <c:v>39251</c:v>
                </c:pt>
                <c:pt idx="117">
                  <c:v>39252</c:v>
                </c:pt>
                <c:pt idx="118">
                  <c:v>39253</c:v>
                </c:pt>
                <c:pt idx="119">
                  <c:v>39254</c:v>
                </c:pt>
                <c:pt idx="120">
                  <c:v>39255</c:v>
                </c:pt>
                <c:pt idx="121">
                  <c:v>39258</c:v>
                </c:pt>
                <c:pt idx="122">
                  <c:v>39259</c:v>
                </c:pt>
                <c:pt idx="123">
                  <c:v>39260</c:v>
                </c:pt>
                <c:pt idx="124">
                  <c:v>39261</c:v>
                </c:pt>
                <c:pt idx="125">
                  <c:v>39262</c:v>
                </c:pt>
                <c:pt idx="126">
                  <c:v>39265</c:v>
                </c:pt>
                <c:pt idx="127">
                  <c:v>39266</c:v>
                </c:pt>
                <c:pt idx="128">
                  <c:v>39268</c:v>
                </c:pt>
                <c:pt idx="129">
                  <c:v>39269</c:v>
                </c:pt>
                <c:pt idx="130">
                  <c:v>39272</c:v>
                </c:pt>
                <c:pt idx="131">
                  <c:v>39273</c:v>
                </c:pt>
                <c:pt idx="132">
                  <c:v>39274</c:v>
                </c:pt>
                <c:pt idx="133">
                  <c:v>39275</c:v>
                </c:pt>
                <c:pt idx="134">
                  <c:v>39276</c:v>
                </c:pt>
                <c:pt idx="135">
                  <c:v>39279</c:v>
                </c:pt>
                <c:pt idx="136">
                  <c:v>39280</c:v>
                </c:pt>
                <c:pt idx="137">
                  <c:v>39281</c:v>
                </c:pt>
                <c:pt idx="138">
                  <c:v>39282</c:v>
                </c:pt>
                <c:pt idx="139">
                  <c:v>39283</c:v>
                </c:pt>
                <c:pt idx="140">
                  <c:v>39286</c:v>
                </c:pt>
                <c:pt idx="141">
                  <c:v>39287</c:v>
                </c:pt>
                <c:pt idx="142">
                  <c:v>39288</c:v>
                </c:pt>
                <c:pt idx="143">
                  <c:v>39289</c:v>
                </c:pt>
                <c:pt idx="144">
                  <c:v>39290</c:v>
                </c:pt>
                <c:pt idx="145">
                  <c:v>39293</c:v>
                </c:pt>
                <c:pt idx="146">
                  <c:v>39294</c:v>
                </c:pt>
                <c:pt idx="147">
                  <c:v>39295</c:v>
                </c:pt>
                <c:pt idx="148">
                  <c:v>39296</c:v>
                </c:pt>
                <c:pt idx="149">
                  <c:v>39297</c:v>
                </c:pt>
                <c:pt idx="150">
                  <c:v>39300</c:v>
                </c:pt>
                <c:pt idx="151">
                  <c:v>39301</c:v>
                </c:pt>
                <c:pt idx="152">
                  <c:v>39302</c:v>
                </c:pt>
                <c:pt idx="153">
                  <c:v>39303</c:v>
                </c:pt>
                <c:pt idx="154">
                  <c:v>39304</c:v>
                </c:pt>
                <c:pt idx="155">
                  <c:v>39307</c:v>
                </c:pt>
                <c:pt idx="156">
                  <c:v>39308</c:v>
                </c:pt>
                <c:pt idx="157">
                  <c:v>39309</c:v>
                </c:pt>
                <c:pt idx="158">
                  <c:v>39310</c:v>
                </c:pt>
                <c:pt idx="159">
                  <c:v>39311</c:v>
                </c:pt>
                <c:pt idx="160">
                  <c:v>39314</c:v>
                </c:pt>
                <c:pt idx="161">
                  <c:v>39315</c:v>
                </c:pt>
                <c:pt idx="162">
                  <c:v>39316</c:v>
                </c:pt>
                <c:pt idx="163">
                  <c:v>39317</c:v>
                </c:pt>
                <c:pt idx="164">
                  <c:v>39318</c:v>
                </c:pt>
                <c:pt idx="165">
                  <c:v>39321</c:v>
                </c:pt>
                <c:pt idx="166">
                  <c:v>39322</c:v>
                </c:pt>
                <c:pt idx="167">
                  <c:v>39323</c:v>
                </c:pt>
                <c:pt idx="168">
                  <c:v>39324</c:v>
                </c:pt>
                <c:pt idx="169">
                  <c:v>39325</c:v>
                </c:pt>
                <c:pt idx="170">
                  <c:v>39329</c:v>
                </c:pt>
                <c:pt idx="171">
                  <c:v>39330</c:v>
                </c:pt>
                <c:pt idx="172">
                  <c:v>39331</c:v>
                </c:pt>
                <c:pt idx="173">
                  <c:v>39332</c:v>
                </c:pt>
                <c:pt idx="174">
                  <c:v>39335</c:v>
                </c:pt>
                <c:pt idx="175">
                  <c:v>39336</c:v>
                </c:pt>
                <c:pt idx="176">
                  <c:v>39337</c:v>
                </c:pt>
                <c:pt idx="177">
                  <c:v>39338</c:v>
                </c:pt>
                <c:pt idx="178">
                  <c:v>39339</c:v>
                </c:pt>
                <c:pt idx="179">
                  <c:v>39342</c:v>
                </c:pt>
                <c:pt idx="180">
                  <c:v>39343</c:v>
                </c:pt>
                <c:pt idx="181">
                  <c:v>39344</c:v>
                </c:pt>
                <c:pt idx="182">
                  <c:v>39345</c:v>
                </c:pt>
                <c:pt idx="183">
                  <c:v>39346</c:v>
                </c:pt>
                <c:pt idx="184">
                  <c:v>39349</c:v>
                </c:pt>
                <c:pt idx="185">
                  <c:v>39350</c:v>
                </c:pt>
                <c:pt idx="186">
                  <c:v>39351</c:v>
                </c:pt>
                <c:pt idx="187">
                  <c:v>39352</c:v>
                </c:pt>
                <c:pt idx="188">
                  <c:v>39353</c:v>
                </c:pt>
                <c:pt idx="189">
                  <c:v>39356</c:v>
                </c:pt>
                <c:pt idx="190">
                  <c:v>39357</c:v>
                </c:pt>
                <c:pt idx="191">
                  <c:v>39358</c:v>
                </c:pt>
                <c:pt idx="192">
                  <c:v>39359</c:v>
                </c:pt>
                <c:pt idx="193">
                  <c:v>39360</c:v>
                </c:pt>
                <c:pt idx="194">
                  <c:v>39364</c:v>
                </c:pt>
                <c:pt idx="195">
                  <c:v>39365</c:v>
                </c:pt>
                <c:pt idx="196">
                  <c:v>39366</c:v>
                </c:pt>
                <c:pt idx="197">
                  <c:v>39367</c:v>
                </c:pt>
                <c:pt idx="198">
                  <c:v>39370</c:v>
                </c:pt>
                <c:pt idx="199">
                  <c:v>39371</c:v>
                </c:pt>
                <c:pt idx="200">
                  <c:v>39372</c:v>
                </c:pt>
                <c:pt idx="201">
                  <c:v>39373</c:v>
                </c:pt>
                <c:pt idx="202">
                  <c:v>39374</c:v>
                </c:pt>
                <c:pt idx="203">
                  <c:v>39377</c:v>
                </c:pt>
                <c:pt idx="204">
                  <c:v>39378</c:v>
                </c:pt>
                <c:pt idx="205">
                  <c:v>39379</c:v>
                </c:pt>
                <c:pt idx="206">
                  <c:v>39380</c:v>
                </c:pt>
                <c:pt idx="207">
                  <c:v>39381</c:v>
                </c:pt>
                <c:pt idx="208">
                  <c:v>39384</c:v>
                </c:pt>
                <c:pt idx="209">
                  <c:v>39385</c:v>
                </c:pt>
                <c:pt idx="210">
                  <c:v>39386</c:v>
                </c:pt>
                <c:pt idx="211">
                  <c:v>39387</c:v>
                </c:pt>
                <c:pt idx="212">
                  <c:v>39388</c:v>
                </c:pt>
                <c:pt idx="213">
                  <c:v>39391</c:v>
                </c:pt>
                <c:pt idx="214">
                  <c:v>39392</c:v>
                </c:pt>
                <c:pt idx="215">
                  <c:v>39393</c:v>
                </c:pt>
                <c:pt idx="216">
                  <c:v>39394</c:v>
                </c:pt>
                <c:pt idx="217">
                  <c:v>39395</c:v>
                </c:pt>
                <c:pt idx="218">
                  <c:v>39399</c:v>
                </c:pt>
                <c:pt idx="219">
                  <c:v>39400</c:v>
                </c:pt>
                <c:pt idx="220">
                  <c:v>39401</c:v>
                </c:pt>
                <c:pt idx="221">
                  <c:v>39402</c:v>
                </c:pt>
                <c:pt idx="222">
                  <c:v>39405</c:v>
                </c:pt>
                <c:pt idx="223">
                  <c:v>39406</c:v>
                </c:pt>
                <c:pt idx="224">
                  <c:v>39407</c:v>
                </c:pt>
                <c:pt idx="225">
                  <c:v>39409</c:v>
                </c:pt>
                <c:pt idx="226">
                  <c:v>39412</c:v>
                </c:pt>
                <c:pt idx="227">
                  <c:v>39413</c:v>
                </c:pt>
                <c:pt idx="228">
                  <c:v>39414</c:v>
                </c:pt>
                <c:pt idx="229">
                  <c:v>39415</c:v>
                </c:pt>
                <c:pt idx="230">
                  <c:v>39416</c:v>
                </c:pt>
                <c:pt idx="231">
                  <c:v>39419</c:v>
                </c:pt>
                <c:pt idx="232">
                  <c:v>39420</c:v>
                </c:pt>
                <c:pt idx="233">
                  <c:v>39421</c:v>
                </c:pt>
                <c:pt idx="234">
                  <c:v>39422</c:v>
                </c:pt>
                <c:pt idx="235">
                  <c:v>39423</c:v>
                </c:pt>
                <c:pt idx="236">
                  <c:v>39426</c:v>
                </c:pt>
                <c:pt idx="237">
                  <c:v>39427</c:v>
                </c:pt>
                <c:pt idx="238">
                  <c:v>39428</c:v>
                </c:pt>
                <c:pt idx="239">
                  <c:v>39429</c:v>
                </c:pt>
                <c:pt idx="240">
                  <c:v>39430</c:v>
                </c:pt>
                <c:pt idx="241">
                  <c:v>39433</c:v>
                </c:pt>
                <c:pt idx="242">
                  <c:v>39434</c:v>
                </c:pt>
                <c:pt idx="243">
                  <c:v>39435</c:v>
                </c:pt>
                <c:pt idx="244">
                  <c:v>39436</c:v>
                </c:pt>
                <c:pt idx="245">
                  <c:v>39437</c:v>
                </c:pt>
                <c:pt idx="246">
                  <c:v>39440</c:v>
                </c:pt>
                <c:pt idx="247">
                  <c:v>39442</c:v>
                </c:pt>
                <c:pt idx="248">
                  <c:v>39443</c:v>
                </c:pt>
                <c:pt idx="249">
                  <c:v>39444</c:v>
                </c:pt>
                <c:pt idx="250">
                  <c:v>39447</c:v>
                </c:pt>
                <c:pt idx="251">
                  <c:v>39449</c:v>
                </c:pt>
                <c:pt idx="252">
                  <c:v>39450</c:v>
                </c:pt>
                <c:pt idx="253">
                  <c:v>39451</c:v>
                </c:pt>
                <c:pt idx="254">
                  <c:v>39454</c:v>
                </c:pt>
                <c:pt idx="255">
                  <c:v>39455</c:v>
                </c:pt>
                <c:pt idx="256">
                  <c:v>39456</c:v>
                </c:pt>
                <c:pt idx="257">
                  <c:v>39457</c:v>
                </c:pt>
                <c:pt idx="258">
                  <c:v>39458</c:v>
                </c:pt>
                <c:pt idx="259">
                  <c:v>39461</c:v>
                </c:pt>
                <c:pt idx="260">
                  <c:v>39462</c:v>
                </c:pt>
                <c:pt idx="261">
                  <c:v>39463</c:v>
                </c:pt>
                <c:pt idx="262">
                  <c:v>39464</c:v>
                </c:pt>
                <c:pt idx="263">
                  <c:v>39465</c:v>
                </c:pt>
                <c:pt idx="264">
                  <c:v>39469</c:v>
                </c:pt>
                <c:pt idx="265">
                  <c:v>39470</c:v>
                </c:pt>
                <c:pt idx="266">
                  <c:v>39471</c:v>
                </c:pt>
                <c:pt idx="267">
                  <c:v>39472</c:v>
                </c:pt>
                <c:pt idx="268">
                  <c:v>39475</c:v>
                </c:pt>
                <c:pt idx="269">
                  <c:v>39476</c:v>
                </c:pt>
                <c:pt idx="270">
                  <c:v>39477</c:v>
                </c:pt>
                <c:pt idx="271">
                  <c:v>39479</c:v>
                </c:pt>
                <c:pt idx="272">
                  <c:v>39482</c:v>
                </c:pt>
                <c:pt idx="273">
                  <c:v>39483</c:v>
                </c:pt>
                <c:pt idx="274">
                  <c:v>39484</c:v>
                </c:pt>
                <c:pt idx="275">
                  <c:v>39485</c:v>
                </c:pt>
                <c:pt idx="276">
                  <c:v>39486</c:v>
                </c:pt>
                <c:pt idx="277">
                  <c:v>39489</c:v>
                </c:pt>
                <c:pt idx="278">
                  <c:v>39490</c:v>
                </c:pt>
                <c:pt idx="279">
                  <c:v>39491</c:v>
                </c:pt>
                <c:pt idx="280">
                  <c:v>39492</c:v>
                </c:pt>
                <c:pt idx="281">
                  <c:v>39493</c:v>
                </c:pt>
                <c:pt idx="282">
                  <c:v>39497</c:v>
                </c:pt>
                <c:pt idx="283">
                  <c:v>39498</c:v>
                </c:pt>
                <c:pt idx="284">
                  <c:v>39499</c:v>
                </c:pt>
                <c:pt idx="285">
                  <c:v>39500</c:v>
                </c:pt>
                <c:pt idx="286">
                  <c:v>39503</c:v>
                </c:pt>
                <c:pt idx="287">
                  <c:v>39504</c:v>
                </c:pt>
                <c:pt idx="288">
                  <c:v>39505</c:v>
                </c:pt>
                <c:pt idx="289">
                  <c:v>39506</c:v>
                </c:pt>
                <c:pt idx="290">
                  <c:v>39507</c:v>
                </c:pt>
                <c:pt idx="291">
                  <c:v>39510</c:v>
                </c:pt>
                <c:pt idx="292">
                  <c:v>39511</c:v>
                </c:pt>
                <c:pt idx="293">
                  <c:v>39512</c:v>
                </c:pt>
                <c:pt idx="294">
                  <c:v>39513</c:v>
                </c:pt>
                <c:pt idx="295">
                  <c:v>39514</c:v>
                </c:pt>
                <c:pt idx="296">
                  <c:v>39517</c:v>
                </c:pt>
                <c:pt idx="297">
                  <c:v>39518</c:v>
                </c:pt>
                <c:pt idx="298">
                  <c:v>39519</c:v>
                </c:pt>
                <c:pt idx="299">
                  <c:v>39520</c:v>
                </c:pt>
                <c:pt idx="300">
                  <c:v>39521</c:v>
                </c:pt>
                <c:pt idx="301">
                  <c:v>39524</c:v>
                </c:pt>
                <c:pt idx="302">
                  <c:v>39525</c:v>
                </c:pt>
                <c:pt idx="303">
                  <c:v>39526</c:v>
                </c:pt>
                <c:pt idx="304">
                  <c:v>39527</c:v>
                </c:pt>
                <c:pt idx="305">
                  <c:v>39531</c:v>
                </c:pt>
                <c:pt idx="306">
                  <c:v>39532</c:v>
                </c:pt>
                <c:pt idx="307">
                  <c:v>39533</c:v>
                </c:pt>
                <c:pt idx="308">
                  <c:v>39534</c:v>
                </c:pt>
                <c:pt idx="309">
                  <c:v>39535</c:v>
                </c:pt>
                <c:pt idx="310">
                  <c:v>39538</c:v>
                </c:pt>
                <c:pt idx="311">
                  <c:v>39539</c:v>
                </c:pt>
                <c:pt idx="312">
                  <c:v>39540</c:v>
                </c:pt>
                <c:pt idx="313">
                  <c:v>39541</c:v>
                </c:pt>
                <c:pt idx="314">
                  <c:v>39542</c:v>
                </c:pt>
                <c:pt idx="315">
                  <c:v>39545</c:v>
                </c:pt>
                <c:pt idx="316">
                  <c:v>39546</c:v>
                </c:pt>
                <c:pt idx="317">
                  <c:v>39547</c:v>
                </c:pt>
                <c:pt idx="318">
                  <c:v>39548</c:v>
                </c:pt>
                <c:pt idx="319">
                  <c:v>39549</c:v>
                </c:pt>
                <c:pt idx="320">
                  <c:v>39552</c:v>
                </c:pt>
                <c:pt idx="321">
                  <c:v>39553</c:v>
                </c:pt>
                <c:pt idx="322">
                  <c:v>39554</c:v>
                </c:pt>
                <c:pt idx="323">
                  <c:v>39555</c:v>
                </c:pt>
                <c:pt idx="324">
                  <c:v>39556</c:v>
                </c:pt>
                <c:pt idx="325">
                  <c:v>39559</c:v>
                </c:pt>
                <c:pt idx="326">
                  <c:v>39560</c:v>
                </c:pt>
                <c:pt idx="327">
                  <c:v>39561</c:v>
                </c:pt>
                <c:pt idx="328">
                  <c:v>39562</c:v>
                </c:pt>
                <c:pt idx="329">
                  <c:v>39563</c:v>
                </c:pt>
                <c:pt idx="330">
                  <c:v>39566</c:v>
                </c:pt>
                <c:pt idx="331">
                  <c:v>39567</c:v>
                </c:pt>
                <c:pt idx="332">
                  <c:v>39568</c:v>
                </c:pt>
              </c:numCache>
            </c:numRef>
          </c:cat>
          <c:val>
            <c:numRef>
              <c:f>'[4]12'!$AE$12:$AE$344</c:f>
              <c:numCache>
                <c:ptCount val="333"/>
                <c:pt idx="0">
                  <c:v>61.01</c:v>
                </c:pt>
                <c:pt idx="1">
                  <c:v>59.71</c:v>
                </c:pt>
                <c:pt idx="2">
                  <c:v>59.21</c:v>
                </c:pt>
                <c:pt idx="3">
                  <c:v>58.71</c:v>
                </c:pt>
                <c:pt idx="4">
                  <c:v>58.96</c:v>
                </c:pt>
                <c:pt idx="5">
                  <c:v>59.96</c:v>
                </c:pt>
                <c:pt idx="6">
                  <c:v>61.71</c:v>
                </c:pt>
                <c:pt idx="7">
                  <c:v>61.71</c:v>
                </c:pt>
                <c:pt idx="8">
                  <c:v>61.96</c:v>
                </c:pt>
                <c:pt idx="9">
                  <c:v>61.71</c:v>
                </c:pt>
                <c:pt idx="10">
                  <c:v>62.21</c:v>
                </c:pt>
                <c:pt idx="11">
                  <c:v>61.21</c:v>
                </c:pt>
                <c:pt idx="12">
                  <c:v>60.46</c:v>
                </c:pt>
                <c:pt idx="13">
                  <c:v>59.71</c:v>
                </c:pt>
                <c:pt idx="14">
                  <c:v>59.96</c:v>
                </c:pt>
                <c:pt idx="15">
                  <c:v>60.21</c:v>
                </c:pt>
                <c:pt idx="16">
                  <c:v>61.46</c:v>
                </c:pt>
                <c:pt idx="17">
                  <c:v>62.71</c:v>
                </c:pt>
                <c:pt idx="18">
                  <c:v>61.71</c:v>
                </c:pt>
                <c:pt idx="19">
                  <c:v>62.96</c:v>
                </c:pt>
                <c:pt idx="20">
                  <c:v>62.96</c:v>
                </c:pt>
                <c:pt idx="21">
                  <c:v>61.96</c:v>
                </c:pt>
                <c:pt idx="22">
                  <c:v>60.46</c:v>
                </c:pt>
                <c:pt idx="23">
                  <c:v>59.46</c:v>
                </c:pt>
                <c:pt idx="24">
                  <c:v>59.96</c:v>
                </c:pt>
                <c:pt idx="25">
                  <c:v>60.46</c:v>
                </c:pt>
                <c:pt idx="26">
                  <c:v>60.71</c:v>
                </c:pt>
                <c:pt idx="27">
                  <c:v>61.71</c:v>
                </c:pt>
                <c:pt idx="28">
                  <c:v>62.21</c:v>
                </c:pt>
                <c:pt idx="29">
                  <c:v>61.46</c:v>
                </c:pt>
                <c:pt idx="30">
                  <c:v>60.46</c:v>
                </c:pt>
                <c:pt idx="31">
                  <c:v>60.21</c:v>
                </c:pt>
                <c:pt idx="32">
                  <c:v>61.71</c:v>
                </c:pt>
                <c:pt idx="33">
                  <c:v>59.96</c:v>
                </c:pt>
                <c:pt idx="34">
                  <c:v>60.21</c:v>
                </c:pt>
                <c:pt idx="35">
                  <c:v>60.21</c:v>
                </c:pt>
                <c:pt idx="36">
                  <c:v>61.71</c:v>
                </c:pt>
                <c:pt idx="37">
                  <c:v>61.71</c:v>
                </c:pt>
                <c:pt idx="38">
                  <c:v>63.96</c:v>
                </c:pt>
                <c:pt idx="39">
                  <c:v>67.21</c:v>
                </c:pt>
                <c:pt idx="40">
                  <c:v>68.46</c:v>
                </c:pt>
                <c:pt idx="41">
                  <c:v>70.21</c:v>
                </c:pt>
                <c:pt idx="42">
                  <c:v>69.71</c:v>
                </c:pt>
                <c:pt idx="43">
                  <c:v>68.21</c:v>
                </c:pt>
                <c:pt idx="44">
                  <c:v>66.46</c:v>
                </c:pt>
                <c:pt idx="45">
                  <c:v>65.71</c:v>
                </c:pt>
                <c:pt idx="46">
                  <c:v>65.71</c:v>
                </c:pt>
                <c:pt idx="47">
                  <c:v>65.21</c:v>
                </c:pt>
                <c:pt idx="48">
                  <c:v>65.71</c:v>
                </c:pt>
                <c:pt idx="49">
                  <c:v>65.21</c:v>
                </c:pt>
                <c:pt idx="50">
                  <c:v>65.96</c:v>
                </c:pt>
                <c:pt idx="51">
                  <c:v>66.21</c:v>
                </c:pt>
                <c:pt idx="52">
                  <c:v>65.71</c:v>
                </c:pt>
                <c:pt idx="53">
                  <c:v>65.96</c:v>
                </c:pt>
                <c:pt idx="54">
                  <c:v>64.46</c:v>
                </c:pt>
                <c:pt idx="55">
                  <c:v>65.71</c:v>
                </c:pt>
                <c:pt idx="56">
                  <c:v>68.21</c:v>
                </c:pt>
                <c:pt idx="57">
                  <c:v>69.46</c:v>
                </c:pt>
                <c:pt idx="58">
                  <c:v>68.71</c:v>
                </c:pt>
                <c:pt idx="59">
                  <c:v>69.21</c:v>
                </c:pt>
                <c:pt idx="60">
                  <c:v>68.96</c:v>
                </c:pt>
                <c:pt idx="61">
                  <c:v>68.46</c:v>
                </c:pt>
                <c:pt idx="62">
                  <c:v>68.71</c:v>
                </c:pt>
                <c:pt idx="63">
                  <c:v>68.71</c:v>
                </c:pt>
                <c:pt idx="64">
                  <c:v>69.46</c:v>
                </c:pt>
                <c:pt idx="65">
                  <c:v>69.21</c:v>
                </c:pt>
                <c:pt idx="66">
                  <c:v>68.96</c:v>
                </c:pt>
                <c:pt idx="67">
                  <c:v>68.96</c:v>
                </c:pt>
                <c:pt idx="68">
                  <c:v>69.46</c:v>
                </c:pt>
                <c:pt idx="69">
                  <c:v>69.21</c:v>
                </c:pt>
                <c:pt idx="70">
                  <c:v>69.21</c:v>
                </c:pt>
                <c:pt idx="71">
                  <c:v>68.21</c:v>
                </c:pt>
                <c:pt idx="72">
                  <c:v>67.46</c:v>
                </c:pt>
                <c:pt idx="73">
                  <c:v>66.71</c:v>
                </c:pt>
                <c:pt idx="74">
                  <c:v>67.46</c:v>
                </c:pt>
                <c:pt idx="75">
                  <c:v>68.21</c:v>
                </c:pt>
                <c:pt idx="76">
                  <c:v>69.46</c:v>
                </c:pt>
                <c:pt idx="77">
                  <c:v>69.21</c:v>
                </c:pt>
                <c:pt idx="78">
                  <c:v>69.21</c:v>
                </c:pt>
                <c:pt idx="79">
                  <c:v>69.46</c:v>
                </c:pt>
                <c:pt idx="80">
                  <c:v>70.21</c:v>
                </c:pt>
                <c:pt idx="81">
                  <c:v>71.21</c:v>
                </c:pt>
                <c:pt idx="82">
                  <c:v>74.71</c:v>
                </c:pt>
                <c:pt idx="83">
                  <c:v>74.71</c:v>
                </c:pt>
                <c:pt idx="84">
                  <c:v>74.46</c:v>
                </c:pt>
                <c:pt idx="85">
                  <c:v>74.21</c:v>
                </c:pt>
                <c:pt idx="86">
                  <c:v>74.46</c:v>
                </c:pt>
                <c:pt idx="87">
                  <c:v>74.96</c:v>
                </c:pt>
                <c:pt idx="88">
                  <c:v>74.96</c:v>
                </c:pt>
                <c:pt idx="89">
                  <c:v>74.71</c:v>
                </c:pt>
                <c:pt idx="90">
                  <c:v>74.71</c:v>
                </c:pt>
                <c:pt idx="91">
                  <c:v>75.96</c:v>
                </c:pt>
                <c:pt idx="92">
                  <c:v>75.96</c:v>
                </c:pt>
                <c:pt idx="93">
                  <c:v>74.96</c:v>
                </c:pt>
                <c:pt idx="94">
                  <c:v>74.96</c:v>
                </c:pt>
                <c:pt idx="95">
                  <c:v>75.21</c:v>
                </c:pt>
                <c:pt idx="96">
                  <c:v>76.21</c:v>
                </c:pt>
                <c:pt idx="97">
                  <c:v>75.21</c:v>
                </c:pt>
                <c:pt idx="98">
                  <c:v>74.21</c:v>
                </c:pt>
                <c:pt idx="99">
                  <c:v>74.46</c:v>
                </c:pt>
                <c:pt idx="100">
                  <c:v>74.21</c:v>
                </c:pt>
                <c:pt idx="101">
                  <c:v>73.21</c:v>
                </c:pt>
                <c:pt idx="102">
                  <c:v>74.75</c:v>
                </c:pt>
                <c:pt idx="103">
                  <c:v>75.25</c:v>
                </c:pt>
                <c:pt idx="104">
                  <c:v>74</c:v>
                </c:pt>
                <c:pt idx="105">
                  <c:v>74.75</c:v>
                </c:pt>
                <c:pt idx="106">
                  <c:v>74.25</c:v>
                </c:pt>
                <c:pt idx="107">
                  <c:v>74.25</c:v>
                </c:pt>
                <c:pt idx="108">
                  <c:v>73.5</c:v>
                </c:pt>
                <c:pt idx="109">
                  <c:v>75</c:v>
                </c:pt>
                <c:pt idx="110">
                  <c:v>75.75</c:v>
                </c:pt>
                <c:pt idx="111">
                  <c:v>75.5</c:v>
                </c:pt>
                <c:pt idx="112">
                  <c:v>77.25</c:v>
                </c:pt>
                <c:pt idx="113">
                  <c:v>75.5</c:v>
                </c:pt>
                <c:pt idx="114">
                  <c:v>74.5</c:v>
                </c:pt>
                <c:pt idx="115">
                  <c:v>74.5</c:v>
                </c:pt>
                <c:pt idx="116">
                  <c:v>73</c:v>
                </c:pt>
                <c:pt idx="117">
                  <c:v>72.25</c:v>
                </c:pt>
                <c:pt idx="118">
                  <c:v>75.5</c:v>
                </c:pt>
                <c:pt idx="119">
                  <c:v>77</c:v>
                </c:pt>
                <c:pt idx="120">
                  <c:v>78</c:v>
                </c:pt>
                <c:pt idx="121">
                  <c:v>78.5</c:v>
                </c:pt>
                <c:pt idx="122">
                  <c:v>78.25</c:v>
                </c:pt>
                <c:pt idx="123">
                  <c:v>79.25</c:v>
                </c:pt>
                <c:pt idx="124">
                  <c:v>79</c:v>
                </c:pt>
                <c:pt idx="125">
                  <c:v>79.25</c:v>
                </c:pt>
                <c:pt idx="126">
                  <c:v>79</c:v>
                </c:pt>
                <c:pt idx="127">
                  <c:v>78.25</c:v>
                </c:pt>
                <c:pt idx="128">
                  <c:v>78.25</c:v>
                </c:pt>
                <c:pt idx="129">
                  <c:v>78.75</c:v>
                </c:pt>
                <c:pt idx="130">
                  <c:v>78.5</c:v>
                </c:pt>
                <c:pt idx="131">
                  <c:v>82.25</c:v>
                </c:pt>
                <c:pt idx="132">
                  <c:v>83</c:v>
                </c:pt>
                <c:pt idx="133">
                  <c:v>82</c:v>
                </c:pt>
                <c:pt idx="134">
                  <c:v>81</c:v>
                </c:pt>
                <c:pt idx="135">
                  <c:v>83</c:v>
                </c:pt>
                <c:pt idx="136">
                  <c:v>84</c:v>
                </c:pt>
                <c:pt idx="137">
                  <c:v>86.25</c:v>
                </c:pt>
                <c:pt idx="138">
                  <c:v>85.5</c:v>
                </c:pt>
                <c:pt idx="139">
                  <c:v>88.5</c:v>
                </c:pt>
                <c:pt idx="140">
                  <c:v>88.75</c:v>
                </c:pt>
                <c:pt idx="141">
                  <c:v>90.25</c:v>
                </c:pt>
                <c:pt idx="142">
                  <c:v>94.25</c:v>
                </c:pt>
                <c:pt idx="143">
                  <c:v>109.75</c:v>
                </c:pt>
                <c:pt idx="144">
                  <c:v>117.25</c:v>
                </c:pt>
                <c:pt idx="145">
                  <c:v>114.25</c:v>
                </c:pt>
                <c:pt idx="146">
                  <c:v>110</c:v>
                </c:pt>
                <c:pt idx="147">
                  <c:v>111.25</c:v>
                </c:pt>
                <c:pt idx="148">
                  <c:v>108.75</c:v>
                </c:pt>
                <c:pt idx="149">
                  <c:v>118.25</c:v>
                </c:pt>
                <c:pt idx="150">
                  <c:v>120.75</c:v>
                </c:pt>
                <c:pt idx="151">
                  <c:v>117</c:v>
                </c:pt>
                <c:pt idx="152">
                  <c:v>112</c:v>
                </c:pt>
                <c:pt idx="153">
                  <c:v>118.25</c:v>
                </c:pt>
                <c:pt idx="154">
                  <c:v>120</c:v>
                </c:pt>
                <c:pt idx="155">
                  <c:v>119.75</c:v>
                </c:pt>
                <c:pt idx="156">
                  <c:v>123.25</c:v>
                </c:pt>
                <c:pt idx="157">
                  <c:v>124.75</c:v>
                </c:pt>
                <c:pt idx="158">
                  <c:v>136.5</c:v>
                </c:pt>
                <c:pt idx="159">
                  <c:v>130.25</c:v>
                </c:pt>
                <c:pt idx="160">
                  <c:v>132.5</c:v>
                </c:pt>
                <c:pt idx="161">
                  <c:v>130.5</c:v>
                </c:pt>
                <c:pt idx="162">
                  <c:v>129.5</c:v>
                </c:pt>
                <c:pt idx="163">
                  <c:v>125.75</c:v>
                </c:pt>
                <c:pt idx="164">
                  <c:v>116</c:v>
                </c:pt>
                <c:pt idx="165">
                  <c:v>122.5</c:v>
                </c:pt>
                <c:pt idx="166">
                  <c:v>130.25</c:v>
                </c:pt>
                <c:pt idx="167">
                  <c:v>129.75</c:v>
                </c:pt>
                <c:pt idx="168">
                  <c:v>130.5</c:v>
                </c:pt>
                <c:pt idx="169">
                  <c:v>130.25</c:v>
                </c:pt>
                <c:pt idx="170">
                  <c:v>131.75</c:v>
                </c:pt>
                <c:pt idx="171">
                  <c:v>130.75</c:v>
                </c:pt>
                <c:pt idx="172">
                  <c:v>126.75</c:v>
                </c:pt>
                <c:pt idx="173">
                  <c:v>126.25</c:v>
                </c:pt>
                <c:pt idx="174">
                  <c:v>126.5</c:v>
                </c:pt>
                <c:pt idx="175">
                  <c:v>126.75</c:v>
                </c:pt>
                <c:pt idx="176">
                  <c:v>125.5</c:v>
                </c:pt>
                <c:pt idx="177">
                  <c:v>127</c:v>
                </c:pt>
                <c:pt idx="178">
                  <c:v>127.5</c:v>
                </c:pt>
                <c:pt idx="179">
                  <c:v>128.25</c:v>
                </c:pt>
                <c:pt idx="180">
                  <c:v>124.75</c:v>
                </c:pt>
                <c:pt idx="181">
                  <c:v>118.25</c:v>
                </c:pt>
                <c:pt idx="182">
                  <c:v>120.25</c:v>
                </c:pt>
                <c:pt idx="183">
                  <c:v>120.5</c:v>
                </c:pt>
                <c:pt idx="184">
                  <c:v>121.25</c:v>
                </c:pt>
                <c:pt idx="185">
                  <c:v>124.25</c:v>
                </c:pt>
                <c:pt idx="186">
                  <c:v>120.25</c:v>
                </c:pt>
                <c:pt idx="187">
                  <c:v>119.5</c:v>
                </c:pt>
                <c:pt idx="188">
                  <c:v>120</c:v>
                </c:pt>
                <c:pt idx="189">
                  <c:v>119.5</c:v>
                </c:pt>
                <c:pt idx="190">
                  <c:v>119.25</c:v>
                </c:pt>
                <c:pt idx="191">
                  <c:v>118.25</c:v>
                </c:pt>
                <c:pt idx="192">
                  <c:v>116.5</c:v>
                </c:pt>
                <c:pt idx="193">
                  <c:v>116.25</c:v>
                </c:pt>
                <c:pt idx="194">
                  <c:v>117.5</c:v>
                </c:pt>
                <c:pt idx="195">
                  <c:v>116.5</c:v>
                </c:pt>
                <c:pt idx="196">
                  <c:v>115</c:v>
                </c:pt>
                <c:pt idx="197">
                  <c:v>116.5</c:v>
                </c:pt>
                <c:pt idx="198">
                  <c:v>117.25</c:v>
                </c:pt>
                <c:pt idx="199">
                  <c:v>117.25</c:v>
                </c:pt>
                <c:pt idx="200">
                  <c:v>120.5</c:v>
                </c:pt>
                <c:pt idx="201">
                  <c:v>124.5</c:v>
                </c:pt>
                <c:pt idx="202">
                  <c:v>127.5</c:v>
                </c:pt>
                <c:pt idx="203">
                  <c:v>125.75</c:v>
                </c:pt>
                <c:pt idx="204">
                  <c:v>124.75</c:v>
                </c:pt>
                <c:pt idx="205">
                  <c:v>124.75</c:v>
                </c:pt>
                <c:pt idx="206">
                  <c:v>124</c:v>
                </c:pt>
                <c:pt idx="207">
                  <c:v>127</c:v>
                </c:pt>
                <c:pt idx="208">
                  <c:v>126.25</c:v>
                </c:pt>
                <c:pt idx="209">
                  <c:v>126.75</c:v>
                </c:pt>
                <c:pt idx="210">
                  <c:v>126.75</c:v>
                </c:pt>
                <c:pt idx="211">
                  <c:v>129.75</c:v>
                </c:pt>
                <c:pt idx="212">
                  <c:v>133</c:v>
                </c:pt>
                <c:pt idx="213">
                  <c:v>137.5</c:v>
                </c:pt>
                <c:pt idx="214">
                  <c:v>139.75</c:v>
                </c:pt>
                <c:pt idx="215">
                  <c:v>147.5</c:v>
                </c:pt>
                <c:pt idx="216">
                  <c:v>156</c:v>
                </c:pt>
                <c:pt idx="217">
                  <c:v>163.75</c:v>
                </c:pt>
                <c:pt idx="218">
                  <c:v>159.5</c:v>
                </c:pt>
                <c:pt idx="219">
                  <c:v>158.75</c:v>
                </c:pt>
                <c:pt idx="220">
                  <c:v>160.75</c:v>
                </c:pt>
                <c:pt idx="221">
                  <c:v>166</c:v>
                </c:pt>
                <c:pt idx="222">
                  <c:v>173.75</c:v>
                </c:pt>
                <c:pt idx="223">
                  <c:v>187</c:v>
                </c:pt>
                <c:pt idx="224">
                  <c:v>201.25</c:v>
                </c:pt>
                <c:pt idx="225">
                  <c:v>193</c:v>
                </c:pt>
                <c:pt idx="226">
                  <c:v>190.75</c:v>
                </c:pt>
                <c:pt idx="227">
                  <c:v>188.5</c:v>
                </c:pt>
                <c:pt idx="228">
                  <c:v>179.75</c:v>
                </c:pt>
                <c:pt idx="229">
                  <c:v>179</c:v>
                </c:pt>
                <c:pt idx="230">
                  <c:v>176</c:v>
                </c:pt>
                <c:pt idx="231">
                  <c:v>183</c:v>
                </c:pt>
                <c:pt idx="232">
                  <c:v>186</c:v>
                </c:pt>
                <c:pt idx="233">
                  <c:v>185</c:v>
                </c:pt>
                <c:pt idx="234">
                  <c:v>185.5</c:v>
                </c:pt>
                <c:pt idx="235">
                  <c:v>188.25</c:v>
                </c:pt>
                <c:pt idx="236">
                  <c:v>187.75</c:v>
                </c:pt>
                <c:pt idx="237">
                  <c:v>182.5</c:v>
                </c:pt>
                <c:pt idx="238">
                  <c:v>173.25</c:v>
                </c:pt>
                <c:pt idx="239">
                  <c:v>172</c:v>
                </c:pt>
                <c:pt idx="240">
                  <c:v>175.25</c:v>
                </c:pt>
                <c:pt idx="241">
                  <c:v>176.75</c:v>
                </c:pt>
                <c:pt idx="242">
                  <c:v>173.75</c:v>
                </c:pt>
                <c:pt idx="243">
                  <c:v>171.5</c:v>
                </c:pt>
                <c:pt idx="244">
                  <c:v>170.5</c:v>
                </c:pt>
                <c:pt idx="245">
                  <c:v>171</c:v>
                </c:pt>
                <c:pt idx="246">
                  <c:v>171.75</c:v>
                </c:pt>
                <c:pt idx="247">
                  <c:v>170.5</c:v>
                </c:pt>
                <c:pt idx="248">
                  <c:v>170.75</c:v>
                </c:pt>
                <c:pt idx="249">
                  <c:v>166.75</c:v>
                </c:pt>
                <c:pt idx="250">
                  <c:v>165.75</c:v>
                </c:pt>
                <c:pt idx="251">
                  <c:v>166</c:v>
                </c:pt>
                <c:pt idx="252">
                  <c:v>168</c:v>
                </c:pt>
                <c:pt idx="253">
                  <c:v>167.5</c:v>
                </c:pt>
                <c:pt idx="254">
                  <c:v>167.5</c:v>
                </c:pt>
                <c:pt idx="255">
                  <c:v>167.25</c:v>
                </c:pt>
                <c:pt idx="256">
                  <c:v>174.25</c:v>
                </c:pt>
                <c:pt idx="257">
                  <c:v>168.5</c:v>
                </c:pt>
                <c:pt idx="258">
                  <c:v>167.75</c:v>
                </c:pt>
                <c:pt idx="259">
                  <c:v>162.75</c:v>
                </c:pt>
                <c:pt idx="260">
                  <c:v>162</c:v>
                </c:pt>
                <c:pt idx="261">
                  <c:v>167</c:v>
                </c:pt>
                <c:pt idx="262">
                  <c:v>177.5</c:v>
                </c:pt>
                <c:pt idx="263">
                  <c:v>185.25</c:v>
                </c:pt>
                <c:pt idx="264">
                  <c:v>205.75</c:v>
                </c:pt>
                <c:pt idx="265">
                  <c:v>219.75</c:v>
                </c:pt>
                <c:pt idx="266">
                  <c:v>207.75</c:v>
                </c:pt>
                <c:pt idx="267">
                  <c:v>205.75</c:v>
                </c:pt>
                <c:pt idx="268">
                  <c:v>206.5</c:v>
                </c:pt>
                <c:pt idx="269">
                  <c:v>204</c:v>
                </c:pt>
                <c:pt idx="270">
                  <c:v>202.25</c:v>
                </c:pt>
                <c:pt idx="271">
                  <c:v>211.75</c:v>
                </c:pt>
                <c:pt idx="272">
                  <c:v>214.75</c:v>
                </c:pt>
                <c:pt idx="273">
                  <c:v>229.75</c:v>
                </c:pt>
                <c:pt idx="274">
                  <c:v>248.5</c:v>
                </c:pt>
                <c:pt idx="275">
                  <c:v>254.25</c:v>
                </c:pt>
                <c:pt idx="276">
                  <c:v>266</c:v>
                </c:pt>
                <c:pt idx="277">
                  <c:v>283.5</c:v>
                </c:pt>
                <c:pt idx="278">
                  <c:v>297.5</c:v>
                </c:pt>
                <c:pt idx="279">
                  <c:v>294</c:v>
                </c:pt>
                <c:pt idx="280">
                  <c:v>285.5</c:v>
                </c:pt>
                <c:pt idx="281">
                  <c:v>284.75</c:v>
                </c:pt>
                <c:pt idx="282">
                  <c:v>287.25</c:v>
                </c:pt>
                <c:pt idx="283">
                  <c:v>281.75</c:v>
                </c:pt>
                <c:pt idx="284">
                  <c:v>278.5</c:v>
                </c:pt>
                <c:pt idx="285">
                  <c:v>281.5</c:v>
                </c:pt>
                <c:pt idx="286">
                  <c:v>279.5</c:v>
                </c:pt>
                <c:pt idx="287">
                  <c:v>279</c:v>
                </c:pt>
                <c:pt idx="288">
                  <c:v>270.75</c:v>
                </c:pt>
                <c:pt idx="289">
                  <c:v>282</c:v>
                </c:pt>
                <c:pt idx="290">
                  <c:v>281.25</c:v>
                </c:pt>
                <c:pt idx="291">
                  <c:v>285</c:v>
                </c:pt>
                <c:pt idx="292">
                  <c:v>302</c:v>
                </c:pt>
                <c:pt idx="293">
                  <c:v>311.5</c:v>
                </c:pt>
                <c:pt idx="294">
                  <c:v>350.5</c:v>
                </c:pt>
                <c:pt idx="295">
                  <c:v>363.5</c:v>
                </c:pt>
                <c:pt idx="296">
                  <c:v>378.25</c:v>
                </c:pt>
                <c:pt idx="297">
                  <c:v>361.25</c:v>
                </c:pt>
                <c:pt idx="298">
                  <c:v>355</c:v>
                </c:pt>
                <c:pt idx="299">
                  <c:v>354.5</c:v>
                </c:pt>
                <c:pt idx="300">
                  <c:v>367.5</c:v>
                </c:pt>
                <c:pt idx="301">
                  <c:v>373.75</c:v>
                </c:pt>
                <c:pt idx="302">
                  <c:v>361</c:v>
                </c:pt>
                <c:pt idx="303">
                  <c:v>335.25</c:v>
                </c:pt>
                <c:pt idx="304">
                  <c:v>330</c:v>
                </c:pt>
                <c:pt idx="305">
                  <c:v>299.7</c:v>
                </c:pt>
                <c:pt idx="306">
                  <c:v>293.95</c:v>
                </c:pt>
                <c:pt idx="307">
                  <c:v>285.2</c:v>
                </c:pt>
                <c:pt idx="308">
                  <c:v>270.45</c:v>
                </c:pt>
                <c:pt idx="309">
                  <c:v>269.2</c:v>
                </c:pt>
                <c:pt idx="310">
                  <c:v>262.7</c:v>
                </c:pt>
                <c:pt idx="311">
                  <c:v>273.45</c:v>
                </c:pt>
                <c:pt idx="312">
                  <c:v>272.95</c:v>
                </c:pt>
                <c:pt idx="313">
                  <c:v>278.45</c:v>
                </c:pt>
                <c:pt idx="314">
                  <c:v>271.45</c:v>
                </c:pt>
                <c:pt idx="315">
                  <c:v>263.45</c:v>
                </c:pt>
                <c:pt idx="316">
                  <c:v>266.2</c:v>
                </c:pt>
                <c:pt idx="317">
                  <c:v>272.2</c:v>
                </c:pt>
                <c:pt idx="318">
                  <c:v>273.45</c:v>
                </c:pt>
                <c:pt idx="319">
                  <c:v>275.95</c:v>
                </c:pt>
                <c:pt idx="320">
                  <c:v>282.45</c:v>
                </c:pt>
                <c:pt idx="321">
                  <c:v>280.95</c:v>
                </c:pt>
                <c:pt idx="322">
                  <c:v>278.7</c:v>
                </c:pt>
                <c:pt idx="323">
                  <c:v>269.95</c:v>
                </c:pt>
                <c:pt idx="324">
                  <c:v>245.95</c:v>
                </c:pt>
                <c:pt idx="325">
                  <c:v>240.45</c:v>
                </c:pt>
                <c:pt idx="326">
                  <c:v>240.45</c:v>
                </c:pt>
                <c:pt idx="327">
                  <c:v>239.45</c:v>
                </c:pt>
                <c:pt idx="328">
                  <c:v>241.2</c:v>
                </c:pt>
                <c:pt idx="329">
                  <c:v>234.7</c:v>
                </c:pt>
                <c:pt idx="330">
                  <c:v>232.7</c:v>
                </c:pt>
                <c:pt idx="331">
                  <c:v>237.7</c:v>
                </c:pt>
                <c:pt idx="332">
                  <c:v>236.2</c:v>
                </c:pt>
              </c:numCache>
            </c:numRef>
          </c:val>
          <c:smooth val="0"/>
        </c:ser>
        <c:axId val="190782"/>
        <c:axId val="10111447"/>
      </c:lineChart>
      <c:dateAx>
        <c:axId val="190782"/>
        <c:scaling>
          <c:orientation val="minMax"/>
          <c:max val="39539"/>
          <c:min val="39083"/>
        </c:scaling>
        <c:axPos val="b"/>
        <c:delete val="0"/>
        <c:numFmt formatCode="m/yy" sourceLinked="0"/>
        <c:majorTickMark val="out"/>
        <c:minorTickMark val="none"/>
        <c:tickLblPos val="nextTo"/>
        <c:crossAx val="10111447"/>
        <c:crosses val="autoZero"/>
        <c:auto val="0"/>
        <c:baseTimeUnit val="days"/>
        <c:majorUnit val="1"/>
        <c:majorTimeUnit val="months"/>
        <c:noMultiLvlLbl val="0"/>
      </c:dateAx>
      <c:valAx>
        <c:axId val="10111447"/>
        <c:scaling>
          <c:orientation val="minMax"/>
        </c:scaling>
        <c:axPos val="l"/>
        <c:majorGridlines/>
        <c:delete val="0"/>
        <c:numFmt formatCode="0" sourceLinked="0"/>
        <c:majorTickMark val="out"/>
        <c:minorTickMark val="none"/>
        <c:tickLblPos val="nextTo"/>
        <c:crossAx val="190782"/>
        <c:crossesAt val="1"/>
        <c:crossBetween val="between"/>
        <c:dispUnits/>
      </c:valAx>
      <c:spPr>
        <a:solidFill>
          <a:srgbClr val="C0C0C0"/>
        </a:solidFill>
        <a:ln w="12700">
          <a:solidFill>
            <a:srgbClr val="808080"/>
          </a:solidFill>
        </a:ln>
      </c:spPr>
    </c:plotArea>
    <c:legend>
      <c:legendPos val="r"/>
      <c:layout>
        <c:manualLayout>
          <c:xMode val="edge"/>
          <c:yMode val="edge"/>
          <c:x val="0.51525"/>
          <c:y val="0.137"/>
          <c:w val="0.2505"/>
          <c:h val="0.113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11975"/>
          <c:w val="0.9645"/>
          <c:h val="0.767"/>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'[1]AAA'!$A$6:$A$65</c:f>
              <c:numCache>
                <c:ptCount val="60"/>
                <c:pt idx="0">
                  <c:v>39500</c:v>
                </c:pt>
                <c:pt idx="1">
                  <c:v>39493</c:v>
                </c:pt>
                <c:pt idx="2">
                  <c:v>39486</c:v>
                </c:pt>
                <c:pt idx="3">
                  <c:v>39479</c:v>
                </c:pt>
                <c:pt idx="4">
                  <c:v>39472</c:v>
                </c:pt>
                <c:pt idx="5">
                  <c:v>39465</c:v>
                </c:pt>
                <c:pt idx="6">
                  <c:v>39458</c:v>
                </c:pt>
                <c:pt idx="7">
                  <c:v>39451</c:v>
                </c:pt>
                <c:pt idx="8">
                  <c:v>39444</c:v>
                </c:pt>
                <c:pt idx="9">
                  <c:v>39437</c:v>
                </c:pt>
                <c:pt idx="10">
                  <c:v>39430</c:v>
                </c:pt>
                <c:pt idx="11">
                  <c:v>39423</c:v>
                </c:pt>
                <c:pt idx="12">
                  <c:v>39416</c:v>
                </c:pt>
                <c:pt idx="13">
                  <c:v>39409</c:v>
                </c:pt>
                <c:pt idx="14">
                  <c:v>39402</c:v>
                </c:pt>
                <c:pt idx="15">
                  <c:v>39395</c:v>
                </c:pt>
                <c:pt idx="16">
                  <c:v>39388</c:v>
                </c:pt>
                <c:pt idx="17">
                  <c:v>39381</c:v>
                </c:pt>
                <c:pt idx="18">
                  <c:v>39374</c:v>
                </c:pt>
                <c:pt idx="19">
                  <c:v>39367</c:v>
                </c:pt>
                <c:pt idx="20">
                  <c:v>39360</c:v>
                </c:pt>
                <c:pt idx="21">
                  <c:v>39353</c:v>
                </c:pt>
                <c:pt idx="22">
                  <c:v>39346</c:v>
                </c:pt>
                <c:pt idx="23">
                  <c:v>39339</c:v>
                </c:pt>
                <c:pt idx="24">
                  <c:v>39332</c:v>
                </c:pt>
                <c:pt idx="25">
                  <c:v>39325</c:v>
                </c:pt>
                <c:pt idx="26">
                  <c:v>39318</c:v>
                </c:pt>
                <c:pt idx="27">
                  <c:v>39311</c:v>
                </c:pt>
                <c:pt idx="28">
                  <c:v>39304</c:v>
                </c:pt>
                <c:pt idx="29">
                  <c:v>39297</c:v>
                </c:pt>
                <c:pt idx="30">
                  <c:v>39290</c:v>
                </c:pt>
                <c:pt idx="31">
                  <c:v>39283</c:v>
                </c:pt>
                <c:pt idx="32">
                  <c:v>39276</c:v>
                </c:pt>
                <c:pt idx="33">
                  <c:v>39269</c:v>
                </c:pt>
                <c:pt idx="34">
                  <c:v>39262</c:v>
                </c:pt>
                <c:pt idx="35">
                  <c:v>39255</c:v>
                </c:pt>
                <c:pt idx="36">
                  <c:v>39248</c:v>
                </c:pt>
                <c:pt idx="37">
                  <c:v>39241</c:v>
                </c:pt>
                <c:pt idx="38">
                  <c:v>39234</c:v>
                </c:pt>
                <c:pt idx="39">
                  <c:v>39227</c:v>
                </c:pt>
                <c:pt idx="40">
                  <c:v>39220</c:v>
                </c:pt>
                <c:pt idx="41">
                  <c:v>39213</c:v>
                </c:pt>
                <c:pt idx="42">
                  <c:v>39206</c:v>
                </c:pt>
                <c:pt idx="43">
                  <c:v>39199</c:v>
                </c:pt>
                <c:pt idx="44">
                  <c:v>39192</c:v>
                </c:pt>
                <c:pt idx="45">
                  <c:v>39185</c:v>
                </c:pt>
                <c:pt idx="46">
                  <c:v>39178</c:v>
                </c:pt>
                <c:pt idx="47">
                  <c:v>39171</c:v>
                </c:pt>
                <c:pt idx="48">
                  <c:v>39164</c:v>
                </c:pt>
                <c:pt idx="49">
                  <c:v>39157</c:v>
                </c:pt>
                <c:pt idx="50">
                  <c:v>39150</c:v>
                </c:pt>
                <c:pt idx="51">
                  <c:v>39143</c:v>
                </c:pt>
                <c:pt idx="52">
                  <c:v>39136</c:v>
                </c:pt>
                <c:pt idx="53">
                  <c:v>39129</c:v>
                </c:pt>
                <c:pt idx="54">
                  <c:v>39122</c:v>
                </c:pt>
                <c:pt idx="55">
                  <c:v>39115</c:v>
                </c:pt>
                <c:pt idx="56">
                  <c:v>39108</c:v>
                </c:pt>
                <c:pt idx="57">
                  <c:v>39101</c:v>
                </c:pt>
                <c:pt idx="58">
                  <c:v>39094</c:v>
                </c:pt>
                <c:pt idx="59">
                  <c:v>39087</c:v>
                </c:pt>
              </c:numCache>
            </c:numRef>
          </c:cat>
          <c:val>
            <c:numRef>
              <c:f>'[1]AAA'!$B$6:$B$65</c:f>
              <c:numCache>
                <c:ptCount val="60"/>
                <c:pt idx="0">
                  <c:v>450</c:v>
                </c:pt>
                <c:pt idx="1">
                  <c:v>450</c:v>
                </c:pt>
                <c:pt idx="2">
                  <c:v>450</c:v>
                </c:pt>
                <c:pt idx="3">
                  <c:v>450</c:v>
                </c:pt>
                <c:pt idx="4">
                  <c:v>400</c:v>
                </c:pt>
                <c:pt idx="5">
                  <c:v>400</c:v>
                </c:pt>
                <c:pt idx="6">
                  <c:v>300</c:v>
                </c:pt>
                <c:pt idx="7">
                  <c:v>300</c:v>
                </c:pt>
                <c:pt idx="8">
                  <c:v>300</c:v>
                </c:pt>
                <c:pt idx="9">
                  <c:v>300</c:v>
                </c:pt>
                <c:pt idx="10">
                  <c:v>300</c:v>
                </c:pt>
                <c:pt idx="11">
                  <c:v>300</c:v>
                </c:pt>
                <c:pt idx="12">
                  <c:v>300</c:v>
                </c:pt>
                <c:pt idx="13">
                  <c:v>300</c:v>
                </c:pt>
                <c:pt idx="14">
                  <c:v>300</c:v>
                </c:pt>
                <c:pt idx="15">
                  <c:v>250</c:v>
                </c:pt>
                <c:pt idx="16">
                  <c:v>230</c:v>
                </c:pt>
                <c:pt idx="17">
                  <c:v>170</c:v>
                </c:pt>
                <c:pt idx="18">
                  <c:v>150</c:v>
                </c:pt>
                <c:pt idx="19">
                  <c:v>120</c:v>
                </c:pt>
                <c:pt idx="20">
                  <c:v>120</c:v>
                </c:pt>
                <c:pt idx="21">
                  <c:v>120</c:v>
                </c:pt>
                <c:pt idx="22">
                  <c:v>120</c:v>
                </c:pt>
                <c:pt idx="23">
                  <c:v>120</c:v>
                </c:pt>
                <c:pt idx="24">
                  <c:v>150</c:v>
                </c:pt>
                <c:pt idx="25">
                  <c:v>150</c:v>
                </c:pt>
                <c:pt idx="26">
                  <c:v>150</c:v>
                </c:pt>
                <c:pt idx="27">
                  <c:v>150</c:v>
                </c:pt>
                <c:pt idx="28">
                  <c:v>120</c:v>
                </c:pt>
                <c:pt idx="29">
                  <c:v>65</c:v>
                </c:pt>
                <c:pt idx="30">
                  <c:v>60</c:v>
                </c:pt>
                <c:pt idx="31">
                  <c:v>50</c:v>
                </c:pt>
                <c:pt idx="32">
                  <c:v>30</c:v>
                </c:pt>
                <c:pt idx="33">
                  <c:v>18</c:v>
                </c:pt>
                <c:pt idx="34">
                  <c:v>18</c:v>
                </c:pt>
                <c:pt idx="35">
                  <c:v>18</c:v>
                </c:pt>
                <c:pt idx="36">
                  <c:v>18</c:v>
                </c:pt>
                <c:pt idx="37">
                  <c:v>18</c:v>
                </c:pt>
                <c:pt idx="38">
                  <c:v>18</c:v>
                </c:pt>
                <c:pt idx="39">
                  <c:v>18</c:v>
                </c:pt>
                <c:pt idx="40">
                  <c:v>22</c:v>
                </c:pt>
                <c:pt idx="41">
                  <c:v>23</c:v>
                </c:pt>
                <c:pt idx="42">
                  <c:v>23</c:v>
                </c:pt>
                <c:pt idx="43">
                  <c:v>25</c:v>
                </c:pt>
                <c:pt idx="44">
                  <c:v>25</c:v>
                </c:pt>
                <c:pt idx="45">
                  <c:v>25</c:v>
                </c:pt>
                <c:pt idx="46">
                  <c:v>25</c:v>
                </c:pt>
                <c:pt idx="47">
                  <c:v>25</c:v>
                </c:pt>
                <c:pt idx="48">
                  <c:v>27</c:v>
                </c:pt>
                <c:pt idx="49">
                  <c:v>27</c:v>
                </c:pt>
                <c:pt idx="50">
                  <c:v>26</c:v>
                </c:pt>
                <c:pt idx="51">
                  <c:v>17</c:v>
                </c:pt>
                <c:pt idx="52">
                  <c:v>15</c:v>
                </c:pt>
                <c:pt idx="53">
                  <c:v>14</c:v>
                </c:pt>
                <c:pt idx="54">
                  <c:v>14</c:v>
                </c:pt>
                <c:pt idx="55">
                  <c:v>15</c:v>
                </c:pt>
                <c:pt idx="56">
                  <c:v>15</c:v>
                </c:pt>
                <c:pt idx="57">
                  <c:v>16</c:v>
                </c:pt>
                <c:pt idx="58">
                  <c:v>16</c:v>
                </c:pt>
                <c:pt idx="59">
                  <c:v>17</c:v>
                </c:pt>
              </c:numCache>
            </c:numRef>
          </c:val>
          <c:smooth val="0"/>
        </c:ser>
        <c:axId val="66144644"/>
        <c:axId val="16005205"/>
      </c:lineChart>
      <c:dateAx>
        <c:axId val="66144644"/>
        <c:scaling>
          <c:orientation val="minMax"/>
          <c:max val="39479"/>
          <c:min val="39083"/>
        </c:scaling>
        <c:axPos val="b"/>
        <c:delete val="0"/>
        <c:numFmt formatCode="m/yy" sourceLinked="0"/>
        <c:majorTickMark val="out"/>
        <c:minorTickMark val="none"/>
        <c:tickLblPos val="nextTo"/>
        <c:txPr>
          <a:bodyPr vert="horz" rot="0"/>
          <a:lstStyle/>
          <a:p>
            <a:pPr>
              <a:defRPr lang="en-US" cap="none" sz="800" b="0" i="0" u="none" baseline="0">
                <a:latin typeface="Arial"/>
                <a:ea typeface="Arial"/>
                <a:cs typeface="Arial"/>
              </a:defRPr>
            </a:pPr>
          </a:p>
        </c:txPr>
        <c:crossAx val="16005205"/>
        <c:crosses val="autoZero"/>
        <c:auto val="0"/>
        <c:baseTimeUnit val="days"/>
        <c:majorUnit val="1"/>
        <c:majorTimeUnit val="months"/>
        <c:noMultiLvlLbl val="0"/>
      </c:dateAx>
      <c:valAx>
        <c:axId val="16005205"/>
        <c:scaling>
          <c:orientation val="minMax"/>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614464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9125"/>
          <c:w val="0.904"/>
          <c:h val="0.7785"/>
        </c:manualLayout>
      </c:layout>
      <c:lineChart>
        <c:grouping val="standard"/>
        <c:varyColors val="0"/>
        <c:ser>
          <c:idx val="1"/>
          <c:order val="0"/>
          <c:tx>
            <c:strRef>
              <c:f>'[4]12'!$U$11</c:f>
              <c:strCache>
                <c:ptCount val="1"/>
                <c:pt idx="0">
                  <c:v>Auto 1-4 Yr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'[4]12'!$S$12:$S$332</c:f>
              <c:numCache>
                <c:ptCount val="321"/>
                <c:pt idx="0">
                  <c:v>39084</c:v>
                </c:pt>
                <c:pt idx="1">
                  <c:v>39085</c:v>
                </c:pt>
                <c:pt idx="2">
                  <c:v>39086</c:v>
                </c:pt>
                <c:pt idx="3">
                  <c:v>39087</c:v>
                </c:pt>
                <c:pt idx="4">
                  <c:v>39090</c:v>
                </c:pt>
                <c:pt idx="5">
                  <c:v>39091</c:v>
                </c:pt>
                <c:pt idx="6">
                  <c:v>39092</c:v>
                </c:pt>
                <c:pt idx="7">
                  <c:v>39093</c:v>
                </c:pt>
                <c:pt idx="8">
                  <c:v>39094</c:v>
                </c:pt>
                <c:pt idx="9">
                  <c:v>39097</c:v>
                </c:pt>
                <c:pt idx="10">
                  <c:v>39098</c:v>
                </c:pt>
                <c:pt idx="11">
                  <c:v>39099</c:v>
                </c:pt>
                <c:pt idx="12">
                  <c:v>39100</c:v>
                </c:pt>
                <c:pt idx="13">
                  <c:v>39101</c:v>
                </c:pt>
                <c:pt idx="14">
                  <c:v>39104</c:v>
                </c:pt>
                <c:pt idx="15">
                  <c:v>39105</c:v>
                </c:pt>
                <c:pt idx="16">
                  <c:v>39106</c:v>
                </c:pt>
                <c:pt idx="17">
                  <c:v>39107</c:v>
                </c:pt>
                <c:pt idx="18">
                  <c:v>39108</c:v>
                </c:pt>
                <c:pt idx="19">
                  <c:v>39111</c:v>
                </c:pt>
                <c:pt idx="20">
                  <c:v>39112</c:v>
                </c:pt>
                <c:pt idx="21">
                  <c:v>39113</c:v>
                </c:pt>
                <c:pt idx="22">
                  <c:v>39114</c:v>
                </c:pt>
                <c:pt idx="23">
                  <c:v>39115</c:v>
                </c:pt>
                <c:pt idx="24">
                  <c:v>39118</c:v>
                </c:pt>
                <c:pt idx="25">
                  <c:v>39119</c:v>
                </c:pt>
                <c:pt idx="26">
                  <c:v>39120</c:v>
                </c:pt>
                <c:pt idx="27">
                  <c:v>39121</c:v>
                </c:pt>
                <c:pt idx="28">
                  <c:v>39122</c:v>
                </c:pt>
                <c:pt idx="29">
                  <c:v>39125</c:v>
                </c:pt>
                <c:pt idx="30">
                  <c:v>39126</c:v>
                </c:pt>
                <c:pt idx="31">
                  <c:v>39127</c:v>
                </c:pt>
                <c:pt idx="32">
                  <c:v>39128</c:v>
                </c:pt>
                <c:pt idx="33">
                  <c:v>39129</c:v>
                </c:pt>
                <c:pt idx="34">
                  <c:v>39132</c:v>
                </c:pt>
                <c:pt idx="35">
                  <c:v>39133</c:v>
                </c:pt>
                <c:pt idx="36">
                  <c:v>39134</c:v>
                </c:pt>
                <c:pt idx="37">
                  <c:v>39135</c:v>
                </c:pt>
                <c:pt idx="38">
                  <c:v>39136</c:v>
                </c:pt>
                <c:pt idx="39">
                  <c:v>39139</c:v>
                </c:pt>
                <c:pt idx="40">
                  <c:v>39140</c:v>
                </c:pt>
                <c:pt idx="41">
                  <c:v>39141</c:v>
                </c:pt>
                <c:pt idx="42">
                  <c:v>39142</c:v>
                </c:pt>
                <c:pt idx="43">
                  <c:v>39143</c:v>
                </c:pt>
                <c:pt idx="44">
                  <c:v>39146</c:v>
                </c:pt>
                <c:pt idx="45">
                  <c:v>39147</c:v>
                </c:pt>
                <c:pt idx="46">
                  <c:v>39148</c:v>
                </c:pt>
                <c:pt idx="47">
                  <c:v>39149</c:v>
                </c:pt>
                <c:pt idx="48">
                  <c:v>39150</c:v>
                </c:pt>
                <c:pt idx="49">
                  <c:v>39153</c:v>
                </c:pt>
                <c:pt idx="50">
                  <c:v>39154</c:v>
                </c:pt>
                <c:pt idx="51">
                  <c:v>39155</c:v>
                </c:pt>
                <c:pt idx="52">
                  <c:v>39156</c:v>
                </c:pt>
                <c:pt idx="53">
                  <c:v>39157</c:v>
                </c:pt>
                <c:pt idx="54">
                  <c:v>39160</c:v>
                </c:pt>
                <c:pt idx="55">
                  <c:v>39161</c:v>
                </c:pt>
                <c:pt idx="56">
                  <c:v>39162</c:v>
                </c:pt>
                <c:pt idx="57">
                  <c:v>39163</c:v>
                </c:pt>
                <c:pt idx="58">
                  <c:v>39164</c:v>
                </c:pt>
                <c:pt idx="59">
                  <c:v>39167</c:v>
                </c:pt>
                <c:pt idx="60">
                  <c:v>39168</c:v>
                </c:pt>
                <c:pt idx="61">
                  <c:v>39169</c:v>
                </c:pt>
                <c:pt idx="62">
                  <c:v>39170</c:v>
                </c:pt>
                <c:pt idx="63">
                  <c:v>39171</c:v>
                </c:pt>
                <c:pt idx="64">
                  <c:v>39174</c:v>
                </c:pt>
                <c:pt idx="65">
                  <c:v>39175</c:v>
                </c:pt>
                <c:pt idx="66">
                  <c:v>39176</c:v>
                </c:pt>
                <c:pt idx="67">
                  <c:v>39177</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39230</c:v>
                </c:pt>
                <c:pt idx="103">
                  <c:v>39231</c:v>
                </c:pt>
                <c:pt idx="104">
                  <c:v>39232</c:v>
                </c:pt>
                <c:pt idx="105">
                  <c:v>39233</c:v>
                </c:pt>
                <c:pt idx="106">
                  <c:v>39234</c:v>
                </c:pt>
                <c:pt idx="107">
                  <c:v>39237</c:v>
                </c:pt>
                <c:pt idx="108">
                  <c:v>39238</c:v>
                </c:pt>
                <c:pt idx="109">
                  <c:v>39239</c:v>
                </c:pt>
                <c:pt idx="110">
                  <c:v>39240</c:v>
                </c:pt>
                <c:pt idx="111">
                  <c:v>39241</c:v>
                </c:pt>
                <c:pt idx="112">
                  <c:v>39244</c:v>
                </c:pt>
                <c:pt idx="113">
                  <c:v>39245</c:v>
                </c:pt>
                <c:pt idx="114">
                  <c:v>39246</c:v>
                </c:pt>
                <c:pt idx="115">
                  <c:v>39247</c:v>
                </c:pt>
                <c:pt idx="116">
                  <c:v>39248</c:v>
                </c:pt>
                <c:pt idx="117">
                  <c:v>39251</c:v>
                </c:pt>
                <c:pt idx="118">
                  <c:v>39252</c:v>
                </c:pt>
                <c:pt idx="119">
                  <c:v>39253</c:v>
                </c:pt>
                <c:pt idx="120">
                  <c:v>39254</c:v>
                </c:pt>
                <c:pt idx="121">
                  <c:v>39255</c:v>
                </c:pt>
                <c:pt idx="122">
                  <c:v>39258</c:v>
                </c:pt>
                <c:pt idx="123">
                  <c:v>39259</c:v>
                </c:pt>
                <c:pt idx="124">
                  <c:v>39260</c:v>
                </c:pt>
                <c:pt idx="125">
                  <c:v>39261</c:v>
                </c:pt>
                <c:pt idx="126">
                  <c:v>39262</c:v>
                </c:pt>
                <c:pt idx="127">
                  <c:v>39265</c:v>
                </c:pt>
                <c:pt idx="128">
                  <c:v>39266</c:v>
                </c:pt>
                <c:pt idx="129">
                  <c:v>39267</c:v>
                </c:pt>
                <c:pt idx="130">
                  <c:v>39268</c:v>
                </c:pt>
                <c:pt idx="131">
                  <c:v>39269</c:v>
                </c:pt>
                <c:pt idx="132">
                  <c:v>39272</c:v>
                </c:pt>
                <c:pt idx="133">
                  <c:v>39273</c:v>
                </c:pt>
                <c:pt idx="134">
                  <c:v>39274</c:v>
                </c:pt>
                <c:pt idx="135">
                  <c:v>39275</c:v>
                </c:pt>
                <c:pt idx="136">
                  <c:v>39276</c:v>
                </c:pt>
                <c:pt idx="137">
                  <c:v>39279</c:v>
                </c:pt>
                <c:pt idx="138">
                  <c:v>39280</c:v>
                </c:pt>
                <c:pt idx="139">
                  <c:v>39281</c:v>
                </c:pt>
                <c:pt idx="140">
                  <c:v>39282</c:v>
                </c:pt>
                <c:pt idx="141">
                  <c:v>39283</c:v>
                </c:pt>
                <c:pt idx="142">
                  <c:v>39286</c:v>
                </c:pt>
                <c:pt idx="143">
                  <c:v>39287</c:v>
                </c:pt>
                <c:pt idx="144">
                  <c:v>39288</c:v>
                </c:pt>
                <c:pt idx="145">
                  <c:v>39289</c:v>
                </c:pt>
                <c:pt idx="146">
                  <c:v>39290</c:v>
                </c:pt>
                <c:pt idx="147">
                  <c:v>39293</c:v>
                </c:pt>
                <c:pt idx="148">
                  <c:v>39294</c:v>
                </c:pt>
                <c:pt idx="149">
                  <c:v>39295</c:v>
                </c:pt>
                <c:pt idx="150">
                  <c:v>39296</c:v>
                </c:pt>
                <c:pt idx="151">
                  <c:v>39297</c:v>
                </c:pt>
                <c:pt idx="152">
                  <c:v>39300</c:v>
                </c:pt>
                <c:pt idx="153">
                  <c:v>39301</c:v>
                </c:pt>
                <c:pt idx="154">
                  <c:v>39302</c:v>
                </c:pt>
                <c:pt idx="155">
                  <c:v>39303</c:v>
                </c:pt>
                <c:pt idx="156">
                  <c:v>39304</c:v>
                </c:pt>
                <c:pt idx="157">
                  <c:v>39307</c:v>
                </c:pt>
                <c:pt idx="158">
                  <c:v>39308</c:v>
                </c:pt>
                <c:pt idx="159">
                  <c:v>39309</c:v>
                </c:pt>
                <c:pt idx="160">
                  <c:v>39310</c:v>
                </c:pt>
                <c:pt idx="161">
                  <c:v>39311</c:v>
                </c:pt>
                <c:pt idx="162">
                  <c:v>39314</c:v>
                </c:pt>
                <c:pt idx="163">
                  <c:v>39315</c:v>
                </c:pt>
                <c:pt idx="164">
                  <c:v>39316</c:v>
                </c:pt>
                <c:pt idx="165">
                  <c:v>39317</c:v>
                </c:pt>
                <c:pt idx="166">
                  <c:v>39318</c:v>
                </c:pt>
                <c:pt idx="167">
                  <c:v>39321</c:v>
                </c:pt>
                <c:pt idx="168">
                  <c:v>39322</c:v>
                </c:pt>
                <c:pt idx="169">
                  <c:v>39323</c:v>
                </c:pt>
                <c:pt idx="170">
                  <c:v>39324</c:v>
                </c:pt>
                <c:pt idx="171">
                  <c:v>39325</c:v>
                </c:pt>
                <c:pt idx="172">
                  <c:v>39328</c:v>
                </c:pt>
                <c:pt idx="173">
                  <c:v>39329</c:v>
                </c:pt>
                <c:pt idx="174">
                  <c:v>39330</c:v>
                </c:pt>
                <c:pt idx="175">
                  <c:v>39331</c:v>
                </c:pt>
                <c:pt idx="176">
                  <c:v>39332</c:v>
                </c:pt>
                <c:pt idx="177">
                  <c:v>39335</c:v>
                </c:pt>
                <c:pt idx="178">
                  <c:v>39336</c:v>
                </c:pt>
                <c:pt idx="179">
                  <c:v>39337</c:v>
                </c:pt>
                <c:pt idx="180">
                  <c:v>39338</c:v>
                </c:pt>
                <c:pt idx="181">
                  <c:v>39339</c:v>
                </c:pt>
                <c:pt idx="182">
                  <c:v>39342</c:v>
                </c:pt>
                <c:pt idx="183">
                  <c:v>39343</c:v>
                </c:pt>
                <c:pt idx="184">
                  <c:v>39344</c:v>
                </c:pt>
                <c:pt idx="185">
                  <c:v>39345</c:v>
                </c:pt>
                <c:pt idx="186">
                  <c:v>39346</c:v>
                </c:pt>
                <c:pt idx="187">
                  <c:v>39349</c:v>
                </c:pt>
                <c:pt idx="188">
                  <c:v>39350</c:v>
                </c:pt>
                <c:pt idx="189">
                  <c:v>39351</c:v>
                </c:pt>
                <c:pt idx="190">
                  <c:v>39352</c:v>
                </c:pt>
                <c:pt idx="191">
                  <c:v>39353</c:v>
                </c:pt>
                <c:pt idx="192">
                  <c:v>39356</c:v>
                </c:pt>
                <c:pt idx="193">
                  <c:v>39357</c:v>
                </c:pt>
                <c:pt idx="194">
                  <c:v>39358</c:v>
                </c:pt>
                <c:pt idx="195">
                  <c:v>39359</c:v>
                </c:pt>
                <c:pt idx="196">
                  <c:v>39360</c:v>
                </c:pt>
                <c:pt idx="197">
                  <c:v>39363</c:v>
                </c:pt>
                <c:pt idx="198">
                  <c:v>39364</c:v>
                </c:pt>
                <c:pt idx="199">
                  <c:v>39365</c:v>
                </c:pt>
                <c:pt idx="200">
                  <c:v>39366</c:v>
                </c:pt>
                <c:pt idx="201">
                  <c:v>39367</c:v>
                </c:pt>
                <c:pt idx="202">
                  <c:v>39370</c:v>
                </c:pt>
                <c:pt idx="203">
                  <c:v>39371</c:v>
                </c:pt>
                <c:pt idx="204">
                  <c:v>39372</c:v>
                </c:pt>
                <c:pt idx="205">
                  <c:v>39373</c:v>
                </c:pt>
                <c:pt idx="206">
                  <c:v>39374</c:v>
                </c:pt>
                <c:pt idx="207">
                  <c:v>39377</c:v>
                </c:pt>
                <c:pt idx="208">
                  <c:v>39378</c:v>
                </c:pt>
                <c:pt idx="209">
                  <c:v>39379</c:v>
                </c:pt>
                <c:pt idx="210">
                  <c:v>39380</c:v>
                </c:pt>
                <c:pt idx="211">
                  <c:v>39381</c:v>
                </c:pt>
                <c:pt idx="212">
                  <c:v>39384</c:v>
                </c:pt>
                <c:pt idx="213">
                  <c:v>39385</c:v>
                </c:pt>
                <c:pt idx="214">
                  <c:v>39386</c:v>
                </c:pt>
                <c:pt idx="215">
                  <c:v>39387</c:v>
                </c:pt>
                <c:pt idx="216">
                  <c:v>39388</c:v>
                </c:pt>
                <c:pt idx="217">
                  <c:v>39391</c:v>
                </c:pt>
                <c:pt idx="218">
                  <c:v>39392</c:v>
                </c:pt>
                <c:pt idx="219">
                  <c:v>39393</c:v>
                </c:pt>
                <c:pt idx="220">
                  <c:v>39394</c:v>
                </c:pt>
                <c:pt idx="221">
                  <c:v>39395</c:v>
                </c:pt>
                <c:pt idx="222">
                  <c:v>39398</c:v>
                </c:pt>
                <c:pt idx="223">
                  <c:v>39399</c:v>
                </c:pt>
                <c:pt idx="224">
                  <c:v>39400</c:v>
                </c:pt>
                <c:pt idx="225">
                  <c:v>39401</c:v>
                </c:pt>
                <c:pt idx="226">
                  <c:v>39402</c:v>
                </c:pt>
                <c:pt idx="227">
                  <c:v>39405</c:v>
                </c:pt>
                <c:pt idx="228">
                  <c:v>39406</c:v>
                </c:pt>
                <c:pt idx="229">
                  <c:v>39407</c:v>
                </c:pt>
                <c:pt idx="230">
                  <c:v>39408</c:v>
                </c:pt>
                <c:pt idx="231">
                  <c:v>39409</c:v>
                </c:pt>
                <c:pt idx="232">
                  <c:v>39412</c:v>
                </c:pt>
                <c:pt idx="233">
                  <c:v>39413</c:v>
                </c:pt>
                <c:pt idx="234">
                  <c:v>39414</c:v>
                </c:pt>
                <c:pt idx="235">
                  <c:v>39415</c:v>
                </c:pt>
                <c:pt idx="236">
                  <c:v>39416</c:v>
                </c:pt>
                <c:pt idx="237">
                  <c:v>39419</c:v>
                </c:pt>
                <c:pt idx="238">
                  <c:v>39420</c:v>
                </c:pt>
                <c:pt idx="239">
                  <c:v>39421</c:v>
                </c:pt>
                <c:pt idx="240">
                  <c:v>39422</c:v>
                </c:pt>
                <c:pt idx="241">
                  <c:v>39423</c:v>
                </c:pt>
                <c:pt idx="242">
                  <c:v>39426</c:v>
                </c:pt>
                <c:pt idx="243">
                  <c:v>39427</c:v>
                </c:pt>
                <c:pt idx="244">
                  <c:v>39428</c:v>
                </c:pt>
                <c:pt idx="245">
                  <c:v>39429</c:v>
                </c:pt>
                <c:pt idx="246">
                  <c:v>39430</c:v>
                </c:pt>
                <c:pt idx="247">
                  <c:v>39433</c:v>
                </c:pt>
                <c:pt idx="248">
                  <c:v>39434</c:v>
                </c:pt>
                <c:pt idx="249">
                  <c:v>39435</c:v>
                </c:pt>
                <c:pt idx="250">
                  <c:v>39436</c:v>
                </c:pt>
                <c:pt idx="251">
                  <c:v>39437</c:v>
                </c:pt>
                <c:pt idx="252">
                  <c:v>39440</c:v>
                </c:pt>
                <c:pt idx="253">
                  <c:v>39442</c:v>
                </c:pt>
                <c:pt idx="254">
                  <c:v>39443</c:v>
                </c:pt>
                <c:pt idx="255">
                  <c:v>39444</c:v>
                </c:pt>
                <c:pt idx="256">
                  <c:v>39447</c:v>
                </c:pt>
                <c:pt idx="257">
                  <c:v>39449</c:v>
                </c:pt>
                <c:pt idx="258">
                  <c:v>39450</c:v>
                </c:pt>
                <c:pt idx="259">
                  <c:v>39451</c:v>
                </c:pt>
                <c:pt idx="260">
                  <c:v>39454</c:v>
                </c:pt>
                <c:pt idx="261">
                  <c:v>39455</c:v>
                </c:pt>
                <c:pt idx="262">
                  <c:v>39456</c:v>
                </c:pt>
                <c:pt idx="263">
                  <c:v>39457</c:v>
                </c:pt>
                <c:pt idx="264">
                  <c:v>39458</c:v>
                </c:pt>
                <c:pt idx="265">
                  <c:v>39461</c:v>
                </c:pt>
                <c:pt idx="266">
                  <c:v>39462</c:v>
                </c:pt>
                <c:pt idx="267">
                  <c:v>39463</c:v>
                </c:pt>
                <c:pt idx="268">
                  <c:v>39464</c:v>
                </c:pt>
                <c:pt idx="269">
                  <c:v>39465</c:v>
                </c:pt>
                <c:pt idx="270">
                  <c:v>39468</c:v>
                </c:pt>
                <c:pt idx="271">
                  <c:v>39469</c:v>
                </c:pt>
                <c:pt idx="272">
                  <c:v>39470</c:v>
                </c:pt>
                <c:pt idx="273">
                  <c:v>39471</c:v>
                </c:pt>
                <c:pt idx="274">
                  <c:v>39472</c:v>
                </c:pt>
                <c:pt idx="275">
                  <c:v>39475</c:v>
                </c:pt>
                <c:pt idx="276">
                  <c:v>39476</c:v>
                </c:pt>
                <c:pt idx="277">
                  <c:v>39477</c:v>
                </c:pt>
                <c:pt idx="278">
                  <c:v>39478</c:v>
                </c:pt>
                <c:pt idx="279">
                  <c:v>39479</c:v>
                </c:pt>
                <c:pt idx="280">
                  <c:v>39482</c:v>
                </c:pt>
                <c:pt idx="281">
                  <c:v>39483</c:v>
                </c:pt>
                <c:pt idx="282">
                  <c:v>39484</c:v>
                </c:pt>
                <c:pt idx="283">
                  <c:v>39485</c:v>
                </c:pt>
                <c:pt idx="284">
                  <c:v>39486</c:v>
                </c:pt>
                <c:pt idx="285">
                  <c:v>39489</c:v>
                </c:pt>
                <c:pt idx="286">
                  <c:v>39490</c:v>
                </c:pt>
                <c:pt idx="287">
                  <c:v>39491</c:v>
                </c:pt>
                <c:pt idx="288">
                  <c:v>39492</c:v>
                </c:pt>
                <c:pt idx="289">
                  <c:v>39493</c:v>
                </c:pt>
                <c:pt idx="290">
                  <c:v>39496</c:v>
                </c:pt>
                <c:pt idx="291">
                  <c:v>39497</c:v>
                </c:pt>
                <c:pt idx="292">
                  <c:v>39498</c:v>
                </c:pt>
                <c:pt idx="293">
                  <c:v>39499</c:v>
                </c:pt>
                <c:pt idx="294">
                  <c:v>39500</c:v>
                </c:pt>
                <c:pt idx="295">
                  <c:v>39503</c:v>
                </c:pt>
                <c:pt idx="296">
                  <c:v>39504</c:v>
                </c:pt>
                <c:pt idx="297">
                  <c:v>39505</c:v>
                </c:pt>
                <c:pt idx="298">
                  <c:v>39506</c:v>
                </c:pt>
                <c:pt idx="299">
                  <c:v>39507</c:v>
                </c:pt>
                <c:pt idx="300">
                  <c:v>39510</c:v>
                </c:pt>
                <c:pt idx="301">
                  <c:v>39511</c:v>
                </c:pt>
                <c:pt idx="302">
                  <c:v>39512</c:v>
                </c:pt>
                <c:pt idx="303">
                  <c:v>39513</c:v>
                </c:pt>
                <c:pt idx="304">
                  <c:v>39514</c:v>
                </c:pt>
                <c:pt idx="305">
                  <c:v>39517</c:v>
                </c:pt>
                <c:pt idx="306">
                  <c:v>39518</c:v>
                </c:pt>
                <c:pt idx="307">
                  <c:v>39519</c:v>
                </c:pt>
                <c:pt idx="308">
                  <c:v>39520</c:v>
                </c:pt>
                <c:pt idx="309">
                  <c:v>39521</c:v>
                </c:pt>
                <c:pt idx="310">
                  <c:v>39524</c:v>
                </c:pt>
                <c:pt idx="311">
                  <c:v>39525</c:v>
                </c:pt>
                <c:pt idx="312">
                  <c:v>39526</c:v>
                </c:pt>
                <c:pt idx="313">
                  <c:v>39527</c:v>
                </c:pt>
                <c:pt idx="314">
                  <c:v>39528</c:v>
                </c:pt>
                <c:pt idx="315">
                  <c:v>39531</c:v>
                </c:pt>
                <c:pt idx="316">
                  <c:v>39532</c:v>
                </c:pt>
                <c:pt idx="317">
                  <c:v>39533</c:v>
                </c:pt>
                <c:pt idx="318">
                  <c:v>39534</c:v>
                </c:pt>
                <c:pt idx="319">
                  <c:v>39535</c:v>
                </c:pt>
                <c:pt idx="320">
                  <c:v>39538</c:v>
                </c:pt>
              </c:numCache>
            </c:numRef>
          </c:cat>
          <c:val>
            <c:numRef>
              <c:f>'[4]12'!$U$12:$U$332</c:f>
              <c:numCache>
                <c:ptCount val="321"/>
                <c:pt idx="0">
                  <c:v>10.2</c:v>
                </c:pt>
                <c:pt idx="1">
                  <c:v>10.2</c:v>
                </c:pt>
                <c:pt idx="2">
                  <c:v>10.2</c:v>
                </c:pt>
                <c:pt idx="3">
                  <c:v>10.2</c:v>
                </c:pt>
                <c:pt idx="4">
                  <c:v>10.2</c:v>
                </c:pt>
                <c:pt idx="5">
                  <c:v>10.2</c:v>
                </c:pt>
                <c:pt idx="6">
                  <c:v>10.2</c:v>
                </c:pt>
                <c:pt idx="7">
                  <c:v>10.2</c:v>
                </c:pt>
                <c:pt idx="8">
                  <c:v>10.2</c:v>
                </c:pt>
                <c:pt idx="9">
                  <c:v>10.1</c:v>
                </c:pt>
                <c:pt idx="10">
                  <c:v>10.1</c:v>
                </c:pt>
                <c:pt idx="11">
                  <c:v>10.1</c:v>
                </c:pt>
                <c:pt idx="12">
                  <c:v>10.1</c:v>
                </c:pt>
                <c:pt idx="13">
                  <c:v>10.1</c:v>
                </c:pt>
                <c:pt idx="14">
                  <c:v>10.1</c:v>
                </c:pt>
                <c:pt idx="15">
                  <c:v>10</c:v>
                </c:pt>
                <c:pt idx="16">
                  <c:v>10</c:v>
                </c:pt>
                <c:pt idx="17">
                  <c:v>10</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10.1</c:v>
                </c:pt>
                <c:pt idx="38">
                  <c:v>10</c:v>
                </c:pt>
                <c:pt idx="39">
                  <c:v>10</c:v>
                </c:pt>
                <c:pt idx="40">
                  <c:v>9.9</c:v>
                </c:pt>
                <c:pt idx="41">
                  <c:v>9.9</c:v>
                </c:pt>
                <c:pt idx="42">
                  <c:v>9.9</c:v>
                </c:pt>
                <c:pt idx="43">
                  <c:v>10.5</c:v>
                </c:pt>
                <c:pt idx="44">
                  <c:v>10.5</c:v>
                </c:pt>
                <c:pt idx="45">
                  <c:v>9.8</c:v>
                </c:pt>
                <c:pt idx="46">
                  <c:v>9.8</c:v>
                </c:pt>
                <c:pt idx="47">
                  <c:v>9.8</c:v>
                </c:pt>
                <c:pt idx="48">
                  <c:v>9.8</c:v>
                </c:pt>
                <c:pt idx="49">
                  <c:v>9.8</c:v>
                </c:pt>
                <c:pt idx="50">
                  <c:v>9.8</c:v>
                </c:pt>
                <c:pt idx="51">
                  <c:v>9.8</c:v>
                </c:pt>
                <c:pt idx="52">
                  <c:v>9.8</c:v>
                </c:pt>
                <c:pt idx="53">
                  <c:v>9.8</c:v>
                </c:pt>
                <c:pt idx="54">
                  <c:v>9.9</c:v>
                </c:pt>
                <c:pt idx="55">
                  <c:v>9.9</c:v>
                </c:pt>
                <c:pt idx="56">
                  <c:v>9.8</c:v>
                </c:pt>
                <c:pt idx="57">
                  <c:v>9.8</c:v>
                </c:pt>
                <c:pt idx="58">
                  <c:v>9.8</c:v>
                </c:pt>
                <c:pt idx="59">
                  <c:v>10.5</c:v>
                </c:pt>
                <c:pt idx="60">
                  <c:v>10.5</c:v>
                </c:pt>
                <c:pt idx="61">
                  <c:v>9.8</c:v>
                </c:pt>
                <c:pt idx="62">
                  <c:v>9.8</c:v>
                </c:pt>
                <c:pt idx="63">
                  <c:v>9.8</c:v>
                </c:pt>
                <c:pt idx="64">
                  <c:v>9.8</c:v>
                </c:pt>
                <c:pt idx="65">
                  <c:v>9.4</c:v>
                </c:pt>
                <c:pt idx="66">
                  <c:v>10.2</c:v>
                </c:pt>
                <c:pt idx="67">
                  <c:v>10.2</c:v>
                </c:pt>
                <c:pt idx="68">
                  <c:v>10.2</c:v>
                </c:pt>
                <c:pt idx="69">
                  <c:v>10.2</c:v>
                </c:pt>
                <c:pt idx="70">
                  <c:v>10.2</c:v>
                </c:pt>
                <c:pt idx="71">
                  <c:v>10.2</c:v>
                </c:pt>
                <c:pt idx="72">
                  <c:v>10.1</c:v>
                </c:pt>
                <c:pt idx="73">
                  <c:v>10.1</c:v>
                </c:pt>
                <c:pt idx="74">
                  <c:v>10.1</c:v>
                </c:pt>
                <c:pt idx="75">
                  <c:v>10.1</c:v>
                </c:pt>
                <c:pt idx="76">
                  <c:v>10.1</c:v>
                </c:pt>
                <c:pt idx="77">
                  <c:v>10.1</c:v>
                </c:pt>
                <c:pt idx="78">
                  <c:v>10.1</c:v>
                </c:pt>
                <c:pt idx="79">
                  <c:v>10.3</c:v>
                </c:pt>
                <c:pt idx="80">
                  <c:v>10.3</c:v>
                </c:pt>
                <c:pt idx="81">
                  <c:v>10.3</c:v>
                </c:pt>
                <c:pt idx="82">
                  <c:v>10.3</c:v>
                </c:pt>
                <c:pt idx="83">
                  <c:v>10.3</c:v>
                </c:pt>
                <c:pt idx="84">
                  <c:v>9.8</c:v>
                </c:pt>
                <c:pt idx="85">
                  <c:v>9.8</c:v>
                </c:pt>
                <c:pt idx="86">
                  <c:v>9.8</c:v>
                </c:pt>
                <c:pt idx="87">
                  <c:v>9.9</c:v>
                </c:pt>
                <c:pt idx="88">
                  <c:v>10.3</c:v>
                </c:pt>
                <c:pt idx="89">
                  <c:v>10.3</c:v>
                </c:pt>
                <c:pt idx="90">
                  <c:v>10</c:v>
                </c:pt>
                <c:pt idx="91">
                  <c:v>10</c:v>
                </c:pt>
                <c:pt idx="92">
                  <c:v>10</c:v>
                </c:pt>
                <c:pt idx="93">
                  <c:v>10</c:v>
                </c:pt>
                <c:pt idx="94">
                  <c:v>10.1</c:v>
                </c:pt>
                <c:pt idx="95">
                  <c:v>10.1</c:v>
                </c:pt>
                <c:pt idx="96">
                  <c:v>10.1</c:v>
                </c:pt>
                <c:pt idx="97">
                  <c:v>10</c:v>
                </c:pt>
                <c:pt idx="98">
                  <c:v>10</c:v>
                </c:pt>
                <c:pt idx="99">
                  <c:v>10</c:v>
                </c:pt>
                <c:pt idx="100">
                  <c:v>10</c:v>
                </c:pt>
                <c:pt idx="101">
                  <c:v>10.4</c:v>
                </c:pt>
                <c:pt idx="102">
                  <c:v>10.4</c:v>
                </c:pt>
                <c:pt idx="103">
                  <c:v>10.4</c:v>
                </c:pt>
                <c:pt idx="104">
                  <c:v>10.4</c:v>
                </c:pt>
                <c:pt idx="105">
                  <c:v>10.3</c:v>
                </c:pt>
                <c:pt idx="106">
                  <c:v>10.3</c:v>
                </c:pt>
                <c:pt idx="107">
                  <c:v>10.5</c:v>
                </c:pt>
                <c:pt idx="108">
                  <c:v>10.7</c:v>
                </c:pt>
                <c:pt idx="109">
                  <c:v>10.7</c:v>
                </c:pt>
                <c:pt idx="110">
                  <c:v>10.7</c:v>
                </c:pt>
                <c:pt idx="111">
                  <c:v>10.7</c:v>
                </c:pt>
                <c:pt idx="112">
                  <c:v>10.7</c:v>
                </c:pt>
                <c:pt idx="113">
                  <c:v>10.3</c:v>
                </c:pt>
                <c:pt idx="114">
                  <c:v>10.2</c:v>
                </c:pt>
                <c:pt idx="115">
                  <c:v>10.2</c:v>
                </c:pt>
                <c:pt idx="116">
                  <c:v>10.2</c:v>
                </c:pt>
                <c:pt idx="117">
                  <c:v>10.2</c:v>
                </c:pt>
                <c:pt idx="118">
                  <c:v>10.2</c:v>
                </c:pt>
                <c:pt idx="119">
                  <c:v>10.2</c:v>
                </c:pt>
                <c:pt idx="120">
                  <c:v>10.4</c:v>
                </c:pt>
                <c:pt idx="121">
                  <c:v>10.4</c:v>
                </c:pt>
                <c:pt idx="122">
                  <c:v>10.2</c:v>
                </c:pt>
                <c:pt idx="123">
                  <c:v>10.5</c:v>
                </c:pt>
                <c:pt idx="124">
                  <c:v>10.5</c:v>
                </c:pt>
                <c:pt idx="125">
                  <c:v>10.6</c:v>
                </c:pt>
                <c:pt idx="126">
                  <c:v>10.6</c:v>
                </c:pt>
                <c:pt idx="127">
                  <c:v>10.2</c:v>
                </c:pt>
                <c:pt idx="128">
                  <c:v>10.3</c:v>
                </c:pt>
                <c:pt idx="129">
                  <c:v>10.2</c:v>
                </c:pt>
                <c:pt idx="130">
                  <c:v>10.3</c:v>
                </c:pt>
                <c:pt idx="131">
                  <c:v>10.3</c:v>
                </c:pt>
                <c:pt idx="132">
                  <c:v>10.4</c:v>
                </c:pt>
                <c:pt idx="133">
                  <c:v>10.4</c:v>
                </c:pt>
                <c:pt idx="134">
                  <c:v>10.2</c:v>
                </c:pt>
                <c:pt idx="135">
                  <c:v>10.2</c:v>
                </c:pt>
                <c:pt idx="136">
                  <c:v>10.5</c:v>
                </c:pt>
                <c:pt idx="137">
                  <c:v>10.6</c:v>
                </c:pt>
                <c:pt idx="138">
                  <c:v>10.6</c:v>
                </c:pt>
                <c:pt idx="139">
                  <c:v>10.7</c:v>
                </c:pt>
                <c:pt idx="140">
                  <c:v>10.7</c:v>
                </c:pt>
                <c:pt idx="141">
                  <c:v>10.7</c:v>
                </c:pt>
                <c:pt idx="142">
                  <c:v>11.6</c:v>
                </c:pt>
                <c:pt idx="143">
                  <c:v>11.8</c:v>
                </c:pt>
                <c:pt idx="144">
                  <c:v>11.8</c:v>
                </c:pt>
                <c:pt idx="145">
                  <c:v>11.8</c:v>
                </c:pt>
                <c:pt idx="146">
                  <c:v>11.9</c:v>
                </c:pt>
                <c:pt idx="147">
                  <c:v>12</c:v>
                </c:pt>
                <c:pt idx="148">
                  <c:v>12.6</c:v>
                </c:pt>
                <c:pt idx="149">
                  <c:v>12.5</c:v>
                </c:pt>
                <c:pt idx="150">
                  <c:v>13.3</c:v>
                </c:pt>
                <c:pt idx="151">
                  <c:v>13.5</c:v>
                </c:pt>
                <c:pt idx="152">
                  <c:v>13.9</c:v>
                </c:pt>
                <c:pt idx="153">
                  <c:v>14.1</c:v>
                </c:pt>
                <c:pt idx="154">
                  <c:v>14.1</c:v>
                </c:pt>
                <c:pt idx="155">
                  <c:v>14.2</c:v>
                </c:pt>
                <c:pt idx="156">
                  <c:v>14.9</c:v>
                </c:pt>
                <c:pt idx="157">
                  <c:v>16.3</c:v>
                </c:pt>
                <c:pt idx="158">
                  <c:v>16.6</c:v>
                </c:pt>
                <c:pt idx="159">
                  <c:v>16.6</c:v>
                </c:pt>
                <c:pt idx="160">
                  <c:v>17.9</c:v>
                </c:pt>
                <c:pt idx="161">
                  <c:v>17.5</c:v>
                </c:pt>
                <c:pt idx="162">
                  <c:v>18.9</c:v>
                </c:pt>
                <c:pt idx="163">
                  <c:v>18.9</c:v>
                </c:pt>
                <c:pt idx="164">
                  <c:v>20.8</c:v>
                </c:pt>
                <c:pt idx="165">
                  <c:v>19.5</c:v>
                </c:pt>
                <c:pt idx="166">
                  <c:v>21.2</c:v>
                </c:pt>
                <c:pt idx="167">
                  <c:v>21.2</c:v>
                </c:pt>
                <c:pt idx="168">
                  <c:v>21.6</c:v>
                </c:pt>
                <c:pt idx="169">
                  <c:v>23.7</c:v>
                </c:pt>
                <c:pt idx="170">
                  <c:v>20.3</c:v>
                </c:pt>
                <c:pt idx="171">
                  <c:v>27.4</c:v>
                </c:pt>
                <c:pt idx="172">
                  <c:v>35.8</c:v>
                </c:pt>
                <c:pt idx="173">
                  <c:v>36.9</c:v>
                </c:pt>
                <c:pt idx="174">
                  <c:v>36.8</c:v>
                </c:pt>
                <c:pt idx="175">
                  <c:v>38.4</c:v>
                </c:pt>
                <c:pt idx="176">
                  <c:v>38.8</c:v>
                </c:pt>
                <c:pt idx="177">
                  <c:v>39</c:v>
                </c:pt>
                <c:pt idx="178">
                  <c:v>39</c:v>
                </c:pt>
                <c:pt idx="179">
                  <c:v>39.1</c:v>
                </c:pt>
                <c:pt idx="180">
                  <c:v>38.9</c:v>
                </c:pt>
                <c:pt idx="181">
                  <c:v>35.2</c:v>
                </c:pt>
                <c:pt idx="182">
                  <c:v>34.8</c:v>
                </c:pt>
                <c:pt idx="183">
                  <c:v>35.7</c:v>
                </c:pt>
                <c:pt idx="184">
                  <c:v>35.5</c:v>
                </c:pt>
                <c:pt idx="185">
                  <c:v>36</c:v>
                </c:pt>
                <c:pt idx="186">
                  <c:v>36.6</c:v>
                </c:pt>
                <c:pt idx="187">
                  <c:v>36.6</c:v>
                </c:pt>
                <c:pt idx="188">
                  <c:v>36.9</c:v>
                </c:pt>
                <c:pt idx="189">
                  <c:v>41.7</c:v>
                </c:pt>
                <c:pt idx="190">
                  <c:v>39.5</c:v>
                </c:pt>
                <c:pt idx="191">
                  <c:v>44.5</c:v>
                </c:pt>
                <c:pt idx="192">
                  <c:v>43.3</c:v>
                </c:pt>
                <c:pt idx="193">
                  <c:v>41.6</c:v>
                </c:pt>
                <c:pt idx="194">
                  <c:v>38.2</c:v>
                </c:pt>
                <c:pt idx="195">
                  <c:v>38.3</c:v>
                </c:pt>
                <c:pt idx="196">
                  <c:v>37.4</c:v>
                </c:pt>
                <c:pt idx="197">
                  <c:v>37.4</c:v>
                </c:pt>
                <c:pt idx="198">
                  <c:v>37.1</c:v>
                </c:pt>
                <c:pt idx="199">
                  <c:v>37.1</c:v>
                </c:pt>
                <c:pt idx="200">
                  <c:v>35.7</c:v>
                </c:pt>
                <c:pt idx="201">
                  <c:v>35.4</c:v>
                </c:pt>
                <c:pt idx="202">
                  <c:v>35.1</c:v>
                </c:pt>
                <c:pt idx="203">
                  <c:v>34.2</c:v>
                </c:pt>
                <c:pt idx="204">
                  <c:v>32.8</c:v>
                </c:pt>
                <c:pt idx="205">
                  <c:v>32.8</c:v>
                </c:pt>
                <c:pt idx="206">
                  <c:v>33.7</c:v>
                </c:pt>
                <c:pt idx="207">
                  <c:v>34</c:v>
                </c:pt>
                <c:pt idx="208">
                  <c:v>33.5</c:v>
                </c:pt>
                <c:pt idx="209">
                  <c:v>33.9</c:v>
                </c:pt>
                <c:pt idx="210">
                  <c:v>33.9</c:v>
                </c:pt>
                <c:pt idx="211">
                  <c:v>34.1</c:v>
                </c:pt>
                <c:pt idx="212">
                  <c:v>34.2</c:v>
                </c:pt>
                <c:pt idx="213">
                  <c:v>34.9</c:v>
                </c:pt>
                <c:pt idx="214">
                  <c:v>35.3</c:v>
                </c:pt>
                <c:pt idx="215">
                  <c:v>35.8</c:v>
                </c:pt>
                <c:pt idx="216">
                  <c:v>36.2</c:v>
                </c:pt>
                <c:pt idx="217">
                  <c:v>35.5</c:v>
                </c:pt>
                <c:pt idx="218">
                  <c:v>35.5</c:v>
                </c:pt>
                <c:pt idx="219">
                  <c:v>35.5</c:v>
                </c:pt>
                <c:pt idx="220">
                  <c:v>35.2</c:v>
                </c:pt>
                <c:pt idx="221">
                  <c:v>35.4</c:v>
                </c:pt>
                <c:pt idx="222">
                  <c:v>42.5</c:v>
                </c:pt>
                <c:pt idx="223">
                  <c:v>42.5</c:v>
                </c:pt>
                <c:pt idx="224">
                  <c:v>42.2</c:v>
                </c:pt>
                <c:pt idx="225">
                  <c:v>42.1</c:v>
                </c:pt>
                <c:pt idx="226">
                  <c:v>42.3</c:v>
                </c:pt>
                <c:pt idx="227">
                  <c:v>42.8</c:v>
                </c:pt>
                <c:pt idx="228">
                  <c:v>43.4</c:v>
                </c:pt>
                <c:pt idx="229">
                  <c:v>44.5</c:v>
                </c:pt>
                <c:pt idx="230">
                  <c:v>45.5</c:v>
                </c:pt>
                <c:pt idx="231">
                  <c:v>45.8</c:v>
                </c:pt>
                <c:pt idx="232">
                  <c:v>47.6</c:v>
                </c:pt>
                <c:pt idx="233">
                  <c:v>48.1</c:v>
                </c:pt>
                <c:pt idx="234">
                  <c:v>48.7</c:v>
                </c:pt>
                <c:pt idx="235">
                  <c:v>48.4</c:v>
                </c:pt>
                <c:pt idx="236">
                  <c:v>52.6</c:v>
                </c:pt>
                <c:pt idx="237">
                  <c:v>55.2</c:v>
                </c:pt>
                <c:pt idx="238">
                  <c:v>55.2</c:v>
                </c:pt>
                <c:pt idx="239">
                  <c:v>55.9</c:v>
                </c:pt>
                <c:pt idx="240">
                  <c:v>56.2</c:v>
                </c:pt>
                <c:pt idx="241">
                  <c:v>56</c:v>
                </c:pt>
                <c:pt idx="242">
                  <c:v>56.1</c:v>
                </c:pt>
                <c:pt idx="243">
                  <c:v>57.3</c:v>
                </c:pt>
                <c:pt idx="244">
                  <c:v>56.2</c:v>
                </c:pt>
                <c:pt idx="245">
                  <c:v>56.5</c:v>
                </c:pt>
                <c:pt idx="246">
                  <c:v>56.2</c:v>
                </c:pt>
                <c:pt idx="247">
                  <c:v>56.4</c:v>
                </c:pt>
                <c:pt idx="248">
                  <c:v>56.5</c:v>
                </c:pt>
                <c:pt idx="249">
                  <c:v>56.3</c:v>
                </c:pt>
                <c:pt idx="250">
                  <c:v>56.6</c:v>
                </c:pt>
                <c:pt idx="251">
                  <c:v>58.6</c:v>
                </c:pt>
                <c:pt idx="252">
                  <c:v>61.5</c:v>
                </c:pt>
                <c:pt idx="253">
                  <c:v>61.5</c:v>
                </c:pt>
                <c:pt idx="254">
                  <c:v>61.5</c:v>
                </c:pt>
                <c:pt idx="255">
                  <c:v>60.9</c:v>
                </c:pt>
                <c:pt idx="256">
                  <c:v>62.6</c:v>
                </c:pt>
                <c:pt idx="257">
                  <c:v>63.2</c:v>
                </c:pt>
                <c:pt idx="258">
                  <c:v>62.3</c:v>
                </c:pt>
                <c:pt idx="259">
                  <c:v>63.2</c:v>
                </c:pt>
                <c:pt idx="260">
                  <c:v>63</c:v>
                </c:pt>
                <c:pt idx="261">
                  <c:v>63.3</c:v>
                </c:pt>
                <c:pt idx="262">
                  <c:v>60.9</c:v>
                </c:pt>
                <c:pt idx="263">
                  <c:v>61.4</c:v>
                </c:pt>
                <c:pt idx="264">
                  <c:v>60.8</c:v>
                </c:pt>
                <c:pt idx="265">
                  <c:v>62.2</c:v>
                </c:pt>
                <c:pt idx="266">
                  <c:v>62.2</c:v>
                </c:pt>
                <c:pt idx="267">
                  <c:v>61.9</c:v>
                </c:pt>
                <c:pt idx="268">
                  <c:v>60.6</c:v>
                </c:pt>
                <c:pt idx="269">
                  <c:v>60.7</c:v>
                </c:pt>
                <c:pt idx="270">
                  <c:v>60.3</c:v>
                </c:pt>
                <c:pt idx="271">
                  <c:v>60.4</c:v>
                </c:pt>
                <c:pt idx="272">
                  <c:v>63.2</c:v>
                </c:pt>
                <c:pt idx="273">
                  <c:v>63.4</c:v>
                </c:pt>
                <c:pt idx="274">
                  <c:v>65.9</c:v>
                </c:pt>
                <c:pt idx="275">
                  <c:v>66.4</c:v>
                </c:pt>
                <c:pt idx="276">
                  <c:v>66.7</c:v>
                </c:pt>
                <c:pt idx="277">
                  <c:v>66.7</c:v>
                </c:pt>
                <c:pt idx="278">
                  <c:v>68.1</c:v>
                </c:pt>
                <c:pt idx="279">
                  <c:v>68.3</c:v>
                </c:pt>
                <c:pt idx="280">
                  <c:v>69.6</c:v>
                </c:pt>
                <c:pt idx="281">
                  <c:v>71.9</c:v>
                </c:pt>
                <c:pt idx="282">
                  <c:v>72.5</c:v>
                </c:pt>
                <c:pt idx="283">
                  <c:v>72.7</c:v>
                </c:pt>
                <c:pt idx="284">
                  <c:v>72.9</c:v>
                </c:pt>
                <c:pt idx="285">
                  <c:v>76.3</c:v>
                </c:pt>
                <c:pt idx="286">
                  <c:v>76</c:v>
                </c:pt>
                <c:pt idx="287">
                  <c:v>75.1</c:v>
                </c:pt>
                <c:pt idx="288">
                  <c:v>77.8</c:v>
                </c:pt>
                <c:pt idx="289">
                  <c:v>79.3</c:v>
                </c:pt>
                <c:pt idx="290">
                  <c:v>82.6</c:v>
                </c:pt>
                <c:pt idx="291">
                  <c:v>85.4</c:v>
                </c:pt>
                <c:pt idx="292">
                  <c:v>85.8</c:v>
                </c:pt>
                <c:pt idx="293">
                  <c:v>86</c:v>
                </c:pt>
                <c:pt idx="294">
                  <c:v>85.4</c:v>
                </c:pt>
                <c:pt idx="295">
                  <c:v>88.8</c:v>
                </c:pt>
                <c:pt idx="296">
                  <c:v>89.3</c:v>
                </c:pt>
                <c:pt idx="297">
                  <c:v>89.9</c:v>
                </c:pt>
                <c:pt idx="298">
                  <c:v>89.9</c:v>
                </c:pt>
                <c:pt idx="299">
                  <c:v>89.6</c:v>
                </c:pt>
                <c:pt idx="300">
                  <c:v>88.5</c:v>
                </c:pt>
                <c:pt idx="301">
                  <c:v>87.6</c:v>
                </c:pt>
                <c:pt idx="302">
                  <c:v>87.2</c:v>
                </c:pt>
                <c:pt idx="303">
                  <c:v>87.1</c:v>
                </c:pt>
                <c:pt idx="304">
                  <c:v>86</c:v>
                </c:pt>
                <c:pt idx="305">
                  <c:v>89.5</c:v>
                </c:pt>
                <c:pt idx="306">
                  <c:v>90.2</c:v>
                </c:pt>
                <c:pt idx="307">
                  <c:v>91.9</c:v>
                </c:pt>
                <c:pt idx="308">
                  <c:v>90.3</c:v>
                </c:pt>
                <c:pt idx="309">
                  <c:v>93.1</c:v>
                </c:pt>
                <c:pt idx="310">
                  <c:v>98.7</c:v>
                </c:pt>
                <c:pt idx="311">
                  <c:v>100.6</c:v>
                </c:pt>
                <c:pt idx="312">
                  <c:v>99.1</c:v>
                </c:pt>
                <c:pt idx="313">
                  <c:v>103.6</c:v>
                </c:pt>
                <c:pt idx="314">
                  <c:v>103.6</c:v>
                </c:pt>
                <c:pt idx="315">
                  <c:v>103.6</c:v>
                </c:pt>
                <c:pt idx="316">
                  <c:v>104.8</c:v>
                </c:pt>
                <c:pt idx="317">
                  <c:v>103.3</c:v>
                </c:pt>
                <c:pt idx="318">
                  <c:v>121.9</c:v>
                </c:pt>
                <c:pt idx="319">
                  <c:v>126.3</c:v>
                </c:pt>
                <c:pt idx="320">
                  <c:v>124</c:v>
                </c:pt>
              </c:numCache>
            </c:numRef>
          </c:val>
          <c:smooth val="0"/>
        </c:ser>
        <c:ser>
          <c:idx val="2"/>
          <c:order val="1"/>
          <c:tx>
            <c:strRef>
              <c:f>'[4]12'!$V$11</c:f>
              <c:strCache>
                <c:ptCount val="1"/>
                <c:pt idx="0">
                  <c:v>Credit Card 1-4 Yr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'[4]12'!$S$12:$S$332</c:f>
              <c:numCache>
                <c:ptCount val="321"/>
                <c:pt idx="0">
                  <c:v>39084</c:v>
                </c:pt>
                <c:pt idx="1">
                  <c:v>39085</c:v>
                </c:pt>
                <c:pt idx="2">
                  <c:v>39086</c:v>
                </c:pt>
                <c:pt idx="3">
                  <c:v>39087</c:v>
                </c:pt>
                <c:pt idx="4">
                  <c:v>39090</c:v>
                </c:pt>
                <c:pt idx="5">
                  <c:v>39091</c:v>
                </c:pt>
                <c:pt idx="6">
                  <c:v>39092</c:v>
                </c:pt>
                <c:pt idx="7">
                  <c:v>39093</c:v>
                </c:pt>
                <c:pt idx="8">
                  <c:v>39094</c:v>
                </c:pt>
                <c:pt idx="9">
                  <c:v>39097</c:v>
                </c:pt>
                <c:pt idx="10">
                  <c:v>39098</c:v>
                </c:pt>
                <c:pt idx="11">
                  <c:v>39099</c:v>
                </c:pt>
                <c:pt idx="12">
                  <c:v>39100</c:v>
                </c:pt>
                <c:pt idx="13">
                  <c:v>39101</c:v>
                </c:pt>
                <c:pt idx="14">
                  <c:v>39104</c:v>
                </c:pt>
                <c:pt idx="15">
                  <c:v>39105</c:v>
                </c:pt>
                <c:pt idx="16">
                  <c:v>39106</c:v>
                </c:pt>
                <c:pt idx="17">
                  <c:v>39107</c:v>
                </c:pt>
                <c:pt idx="18">
                  <c:v>39108</c:v>
                </c:pt>
                <c:pt idx="19">
                  <c:v>39111</c:v>
                </c:pt>
                <c:pt idx="20">
                  <c:v>39112</c:v>
                </c:pt>
                <c:pt idx="21">
                  <c:v>39113</c:v>
                </c:pt>
                <c:pt idx="22">
                  <c:v>39114</c:v>
                </c:pt>
                <c:pt idx="23">
                  <c:v>39115</c:v>
                </c:pt>
                <c:pt idx="24">
                  <c:v>39118</c:v>
                </c:pt>
                <c:pt idx="25">
                  <c:v>39119</c:v>
                </c:pt>
                <c:pt idx="26">
                  <c:v>39120</c:v>
                </c:pt>
                <c:pt idx="27">
                  <c:v>39121</c:v>
                </c:pt>
                <c:pt idx="28">
                  <c:v>39122</c:v>
                </c:pt>
                <c:pt idx="29">
                  <c:v>39125</c:v>
                </c:pt>
                <c:pt idx="30">
                  <c:v>39126</c:v>
                </c:pt>
                <c:pt idx="31">
                  <c:v>39127</c:v>
                </c:pt>
                <c:pt idx="32">
                  <c:v>39128</c:v>
                </c:pt>
                <c:pt idx="33">
                  <c:v>39129</c:v>
                </c:pt>
                <c:pt idx="34">
                  <c:v>39132</c:v>
                </c:pt>
                <c:pt idx="35">
                  <c:v>39133</c:v>
                </c:pt>
                <c:pt idx="36">
                  <c:v>39134</c:v>
                </c:pt>
                <c:pt idx="37">
                  <c:v>39135</c:v>
                </c:pt>
                <c:pt idx="38">
                  <c:v>39136</c:v>
                </c:pt>
                <c:pt idx="39">
                  <c:v>39139</c:v>
                </c:pt>
                <c:pt idx="40">
                  <c:v>39140</c:v>
                </c:pt>
                <c:pt idx="41">
                  <c:v>39141</c:v>
                </c:pt>
                <c:pt idx="42">
                  <c:v>39142</c:v>
                </c:pt>
                <c:pt idx="43">
                  <c:v>39143</c:v>
                </c:pt>
                <c:pt idx="44">
                  <c:v>39146</c:v>
                </c:pt>
                <c:pt idx="45">
                  <c:v>39147</c:v>
                </c:pt>
                <c:pt idx="46">
                  <c:v>39148</c:v>
                </c:pt>
                <c:pt idx="47">
                  <c:v>39149</c:v>
                </c:pt>
                <c:pt idx="48">
                  <c:v>39150</c:v>
                </c:pt>
                <c:pt idx="49">
                  <c:v>39153</c:v>
                </c:pt>
                <c:pt idx="50">
                  <c:v>39154</c:v>
                </c:pt>
                <c:pt idx="51">
                  <c:v>39155</c:v>
                </c:pt>
                <c:pt idx="52">
                  <c:v>39156</c:v>
                </c:pt>
                <c:pt idx="53">
                  <c:v>39157</c:v>
                </c:pt>
                <c:pt idx="54">
                  <c:v>39160</c:v>
                </c:pt>
                <c:pt idx="55">
                  <c:v>39161</c:v>
                </c:pt>
                <c:pt idx="56">
                  <c:v>39162</c:v>
                </c:pt>
                <c:pt idx="57">
                  <c:v>39163</c:v>
                </c:pt>
                <c:pt idx="58">
                  <c:v>39164</c:v>
                </c:pt>
                <c:pt idx="59">
                  <c:v>39167</c:v>
                </c:pt>
                <c:pt idx="60">
                  <c:v>39168</c:v>
                </c:pt>
                <c:pt idx="61">
                  <c:v>39169</c:v>
                </c:pt>
                <c:pt idx="62">
                  <c:v>39170</c:v>
                </c:pt>
                <c:pt idx="63">
                  <c:v>39171</c:v>
                </c:pt>
                <c:pt idx="64">
                  <c:v>39174</c:v>
                </c:pt>
                <c:pt idx="65">
                  <c:v>39175</c:v>
                </c:pt>
                <c:pt idx="66">
                  <c:v>39176</c:v>
                </c:pt>
                <c:pt idx="67">
                  <c:v>39177</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39230</c:v>
                </c:pt>
                <c:pt idx="103">
                  <c:v>39231</c:v>
                </c:pt>
                <c:pt idx="104">
                  <c:v>39232</c:v>
                </c:pt>
                <c:pt idx="105">
                  <c:v>39233</c:v>
                </c:pt>
                <c:pt idx="106">
                  <c:v>39234</c:v>
                </c:pt>
                <c:pt idx="107">
                  <c:v>39237</c:v>
                </c:pt>
                <c:pt idx="108">
                  <c:v>39238</c:v>
                </c:pt>
                <c:pt idx="109">
                  <c:v>39239</c:v>
                </c:pt>
                <c:pt idx="110">
                  <c:v>39240</c:v>
                </c:pt>
                <c:pt idx="111">
                  <c:v>39241</c:v>
                </c:pt>
                <c:pt idx="112">
                  <c:v>39244</c:v>
                </c:pt>
                <c:pt idx="113">
                  <c:v>39245</c:v>
                </c:pt>
                <c:pt idx="114">
                  <c:v>39246</c:v>
                </c:pt>
                <c:pt idx="115">
                  <c:v>39247</c:v>
                </c:pt>
                <c:pt idx="116">
                  <c:v>39248</c:v>
                </c:pt>
                <c:pt idx="117">
                  <c:v>39251</c:v>
                </c:pt>
                <c:pt idx="118">
                  <c:v>39252</c:v>
                </c:pt>
                <c:pt idx="119">
                  <c:v>39253</c:v>
                </c:pt>
                <c:pt idx="120">
                  <c:v>39254</c:v>
                </c:pt>
                <c:pt idx="121">
                  <c:v>39255</c:v>
                </c:pt>
                <c:pt idx="122">
                  <c:v>39258</c:v>
                </c:pt>
                <c:pt idx="123">
                  <c:v>39259</c:v>
                </c:pt>
                <c:pt idx="124">
                  <c:v>39260</c:v>
                </c:pt>
                <c:pt idx="125">
                  <c:v>39261</c:v>
                </c:pt>
                <c:pt idx="126">
                  <c:v>39262</c:v>
                </c:pt>
                <c:pt idx="127">
                  <c:v>39265</c:v>
                </c:pt>
                <c:pt idx="128">
                  <c:v>39266</c:v>
                </c:pt>
                <c:pt idx="129">
                  <c:v>39267</c:v>
                </c:pt>
                <c:pt idx="130">
                  <c:v>39268</c:v>
                </c:pt>
                <c:pt idx="131">
                  <c:v>39269</c:v>
                </c:pt>
                <c:pt idx="132">
                  <c:v>39272</c:v>
                </c:pt>
                <c:pt idx="133">
                  <c:v>39273</c:v>
                </c:pt>
                <c:pt idx="134">
                  <c:v>39274</c:v>
                </c:pt>
                <c:pt idx="135">
                  <c:v>39275</c:v>
                </c:pt>
                <c:pt idx="136">
                  <c:v>39276</c:v>
                </c:pt>
                <c:pt idx="137">
                  <c:v>39279</c:v>
                </c:pt>
                <c:pt idx="138">
                  <c:v>39280</c:v>
                </c:pt>
                <c:pt idx="139">
                  <c:v>39281</c:v>
                </c:pt>
                <c:pt idx="140">
                  <c:v>39282</c:v>
                </c:pt>
                <c:pt idx="141">
                  <c:v>39283</c:v>
                </c:pt>
                <c:pt idx="142">
                  <c:v>39286</c:v>
                </c:pt>
                <c:pt idx="143">
                  <c:v>39287</c:v>
                </c:pt>
                <c:pt idx="144">
                  <c:v>39288</c:v>
                </c:pt>
                <c:pt idx="145">
                  <c:v>39289</c:v>
                </c:pt>
                <c:pt idx="146">
                  <c:v>39290</c:v>
                </c:pt>
                <c:pt idx="147">
                  <c:v>39293</c:v>
                </c:pt>
                <c:pt idx="148">
                  <c:v>39294</c:v>
                </c:pt>
                <c:pt idx="149">
                  <c:v>39295</c:v>
                </c:pt>
                <c:pt idx="150">
                  <c:v>39296</c:v>
                </c:pt>
                <c:pt idx="151">
                  <c:v>39297</c:v>
                </c:pt>
                <c:pt idx="152">
                  <c:v>39300</c:v>
                </c:pt>
                <c:pt idx="153">
                  <c:v>39301</c:v>
                </c:pt>
                <c:pt idx="154">
                  <c:v>39302</c:v>
                </c:pt>
                <c:pt idx="155">
                  <c:v>39303</c:v>
                </c:pt>
                <c:pt idx="156">
                  <c:v>39304</c:v>
                </c:pt>
                <c:pt idx="157">
                  <c:v>39307</c:v>
                </c:pt>
                <c:pt idx="158">
                  <c:v>39308</c:v>
                </c:pt>
                <c:pt idx="159">
                  <c:v>39309</c:v>
                </c:pt>
                <c:pt idx="160">
                  <c:v>39310</c:v>
                </c:pt>
                <c:pt idx="161">
                  <c:v>39311</c:v>
                </c:pt>
                <c:pt idx="162">
                  <c:v>39314</c:v>
                </c:pt>
                <c:pt idx="163">
                  <c:v>39315</c:v>
                </c:pt>
                <c:pt idx="164">
                  <c:v>39316</c:v>
                </c:pt>
                <c:pt idx="165">
                  <c:v>39317</c:v>
                </c:pt>
                <c:pt idx="166">
                  <c:v>39318</c:v>
                </c:pt>
                <c:pt idx="167">
                  <c:v>39321</c:v>
                </c:pt>
                <c:pt idx="168">
                  <c:v>39322</c:v>
                </c:pt>
                <c:pt idx="169">
                  <c:v>39323</c:v>
                </c:pt>
                <c:pt idx="170">
                  <c:v>39324</c:v>
                </c:pt>
                <c:pt idx="171">
                  <c:v>39325</c:v>
                </c:pt>
                <c:pt idx="172">
                  <c:v>39328</c:v>
                </c:pt>
                <c:pt idx="173">
                  <c:v>39329</c:v>
                </c:pt>
                <c:pt idx="174">
                  <c:v>39330</c:v>
                </c:pt>
                <c:pt idx="175">
                  <c:v>39331</c:v>
                </c:pt>
                <c:pt idx="176">
                  <c:v>39332</c:v>
                </c:pt>
                <c:pt idx="177">
                  <c:v>39335</c:v>
                </c:pt>
                <c:pt idx="178">
                  <c:v>39336</c:v>
                </c:pt>
                <c:pt idx="179">
                  <c:v>39337</c:v>
                </c:pt>
                <c:pt idx="180">
                  <c:v>39338</c:v>
                </c:pt>
                <c:pt idx="181">
                  <c:v>39339</c:v>
                </c:pt>
                <c:pt idx="182">
                  <c:v>39342</c:v>
                </c:pt>
                <c:pt idx="183">
                  <c:v>39343</c:v>
                </c:pt>
                <c:pt idx="184">
                  <c:v>39344</c:v>
                </c:pt>
                <c:pt idx="185">
                  <c:v>39345</c:v>
                </c:pt>
                <c:pt idx="186">
                  <c:v>39346</c:v>
                </c:pt>
                <c:pt idx="187">
                  <c:v>39349</c:v>
                </c:pt>
                <c:pt idx="188">
                  <c:v>39350</c:v>
                </c:pt>
                <c:pt idx="189">
                  <c:v>39351</c:v>
                </c:pt>
                <c:pt idx="190">
                  <c:v>39352</c:v>
                </c:pt>
                <c:pt idx="191">
                  <c:v>39353</c:v>
                </c:pt>
                <c:pt idx="192">
                  <c:v>39356</c:v>
                </c:pt>
                <c:pt idx="193">
                  <c:v>39357</c:v>
                </c:pt>
                <c:pt idx="194">
                  <c:v>39358</c:v>
                </c:pt>
                <c:pt idx="195">
                  <c:v>39359</c:v>
                </c:pt>
                <c:pt idx="196">
                  <c:v>39360</c:v>
                </c:pt>
                <c:pt idx="197">
                  <c:v>39363</c:v>
                </c:pt>
                <c:pt idx="198">
                  <c:v>39364</c:v>
                </c:pt>
                <c:pt idx="199">
                  <c:v>39365</c:v>
                </c:pt>
                <c:pt idx="200">
                  <c:v>39366</c:v>
                </c:pt>
                <c:pt idx="201">
                  <c:v>39367</c:v>
                </c:pt>
                <c:pt idx="202">
                  <c:v>39370</c:v>
                </c:pt>
                <c:pt idx="203">
                  <c:v>39371</c:v>
                </c:pt>
                <c:pt idx="204">
                  <c:v>39372</c:v>
                </c:pt>
                <c:pt idx="205">
                  <c:v>39373</c:v>
                </c:pt>
                <c:pt idx="206">
                  <c:v>39374</c:v>
                </c:pt>
                <c:pt idx="207">
                  <c:v>39377</c:v>
                </c:pt>
                <c:pt idx="208">
                  <c:v>39378</c:v>
                </c:pt>
                <c:pt idx="209">
                  <c:v>39379</c:v>
                </c:pt>
                <c:pt idx="210">
                  <c:v>39380</c:v>
                </c:pt>
                <c:pt idx="211">
                  <c:v>39381</c:v>
                </c:pt>
                <c:pt idx="212">
                  <c:v>39384</c:v>
                </c:pt>
                <c:pt idx="213">
                  <c:v>39385</c:v>
                </c:pt>
                <c:pt idx="214">
                  <c:v>39386</c:v>
                </c:pt>
                <c:pt idx="215">
                  <c:v>39387</c:v>
                </c:pt>
                <c:pt idx="216">
                  <c:v>39388</c:v>
                </c:pt>
                <c:pt idx="217">
                  <c:v>39391</c:v>
                </c:pt>
                <c:pt idx="218">
                  <c:v>39392</c:v>
                </c:pt>
                <c:pt idx="219">
                  <c:v>39393</c:v>
                </c:pt>
                <c:pt idx="220">
                  <c:v>39394</c:v>
                </c:pt>
                <c:pt idx="221">
                  <c:v>39395</c:v>
                </c:pt>
                <c:pt idx="222">
                  <c:v>39398</c:v>
                </c:pt>
                <c:pt idx="223">
                  <c:v>39399</c:v>
                </c:pt>
                <c:pt idx="224">
                  <c:v>39400</c:v>
                </c:pt>
                <c:pt idx="225">
                  <c:v>39401</c:v>
                </c:pt>
                <c:pt idx="226">
                  <c:v>39402</c:v>
                </c:pt>
                <c:pt idx="227">
                  <c:v>39405</c:v>
                </c:pt>
                <c:pt idx="228">
                  <c:v>39406</c:v>
                </c:pt>
                <c:pt idx="229">
                  <c:v>39407</c:v>
                </c:pt>
                <c:pt idx="230">
                  <c:v>39408</c:v>
                </c:pt>
                <c:pt idx="231">
                  <c:v>39409</c:v>
                </c:pt>
                <c:pt idx="232">
                  <c:v>39412</c:v>
                </c:pt>
                <c:pt idx="233">
                  <c:v>39413</c:v>
                </c:pt>
                <c:pt idx="234">
                  <c:v>39414</c:v>
                </c:pt>
                <c:pt idx="235">
                  <c:v>39415</c:v>
                </c:pt>
                <c:pt idx="236">
                  <c:v>39416</c:v>
                </c:pt>
                <c:pt idx="237">
                  <c:v>39419</c:v>
                </c:pt>
                <c:pt idx="238">
                  <c:v>39420</c:v>
                </c:pt>
                <c:pt idx="239">
                  <c:v>39421</c:v>
                </c:pt>
                <c:pt idx="240">
                  <c:v>39422</c:v>
                </c:pt>
                <c:pt idx="241">
                  <c:v>39423</c:v>
                </c:pt>
                <c:pt idx="242">
                  <c:v>39426</c:v>
                </c:pt>
                <c:pt idx="243">
                  <c:v>39427</c:v>
                </c:pt>
                <c:pt idx="244">
                  <c:v>39428</c:v>
                </c:pt>
                <c:pt idx="245">
                  <c:v>39429</c:v>
                </c:pt>
                <c:pt idx="246">
                  <c:v>39430</c:v>
                </c:pt>
                <c:pt idx="247">
                  <c:v>39433</c:v>
                </c:pt>
                <c:pt idx="248">
                  <c:v>39434</c:v>
                </c:pt>
                <c:pt idx="249">
                  <c:v>39435</c:v>
                </c:pt>
                <c:pt idx="250">
                  <c:v>39436</c:v>
                </c:pt>
                <c:pt idx="251">
                  <c:v>39437</c:v>
                </c:pt>
                <c:pt idx="252">
                  <c:v>39440</c:v>
                </c:pt>
                <c:pt idx="253">
                  <c:v>39442</c:v>
                </c:pt>
                <c:pt idx="254">
                  <c:v>39443</c:v>
                </c:pt>
                <c:pt idx="255">
                  <c:v>39444</c:v>
                </c:pt>
                <c:pt idx="256">
                  <c:v>39447</c:v>
                </c:pt>
                <c:pt idx="257">
                  <c:v>39449</c:v>
                </c:pt>
                <c:pt idx="258">
                  <c:v>39450</c:v>
                </c:pt>
                <c:pt idx="259">
                  <c:v>39451</c:v>
                </c:pt>
                <c:pt idx="260">
                  <c:v>39454</c:v>
                </c:pt>
                <c:pt idx="261">
                  <c:v>39455</c:v>
                </c:pt>
                <c:pt idx="262">
                  <c:v>39456</c:v>
                </c:pt>
                <c:pt idx="263">
                  <c:v>39457</c:v>
                </c:pt>
                <c:pt idx="264">
                  <c:v>39458</c:v>
                </c:pt>
                <c:pt idx="265">
                  <c:v>39461</c:v>
                </c:pt>
                <c:pt idx="266">
                  <c:v>39462</c:v>
                </c:pt>
                <c:pt idx="267">
                  <c:v>39463</c:v>
                </c:pt>
                <c:pt idx="268">
                  <c:v>39464</c:v>
                </c:pt>
                <c:pt idx="269">
                  <c:v>39465</c:v>
                </c:pt>
                <c:pt idx="270">
                  <c:v>39468</c:v>
                </c:pt>
                <c:pt idx="271">
                  <c:v>39469</c:v>
                </c:pt>
                <c:pt idx="272">
                  <c:v>39470</c:v>
                </c:pt>
                <c:pt idx="273">
                  <c:v>39471</c:v>
                </c:pt>
                <c:pt idx="274">
                  <c:v>39472</c:v>
                </c:pt>
                <c:pt idx="275">
                  <c:v>39475</c:v>
                </c:pt>
                <c:pt idx="276">
                  <c:v>39476</c:v>
                </c:pt>
                <c:pt idx="277">
                  <c:v>39477</c:v>
                </c:pt>
                <c:pt idx="278">
                  <c:v>39478</c:v>
                </c:pt>
                <c:pt idx="279">
                  <c:v>39479</c:v>
                </c:pt>
                <c:pt idx="280">
                  <c:v>39482</c:v>
                </c:pt>
                <c:pt idx="281">
                  <c:v>39483</c:v>
                </c:pt>
                <c:pt idx="282">
                  <c:v>39484</c:v>
                </c:pt>
                <c:pt idx="283">
                  <c:v>39485</c:v>
                </c:pt>
                <c:pt idx="284">
                  <c:v>39486</c:v>
                </c:pt>
                <c:pt idx="285">
                  <c:v>39489</c:v>
                </c:pt>
                <c:pt idx="286">
                  <c:v>39490</c:v>
                </c:pt>
                <c:pt idx="287">
                  <c:v>39491</c:v>
                </c:pt>
                <c:pt idx="288">
                  <c:v>39492</c:v>
                </c:pt>
                <c:pt idx="289">
                  <c:v>39493</c:v>
                </c:pt>
                <c:pt idx="290">
                  <c:v>39496</c:v>
                </c:pt>
                <c:pt idx="291">
                  <c:v>39497</c:v>
                </c:pt>
                <c:pt idx="292">
                  <c:v>39498</c:v>
                </c:pt>
                <c:pt idx="293">
                  <c:v>39499</c:v>
                </c:pt>
                <c:pt idx="294">
                  <c:v>39500</c:v>
                </c:pt>
                <c:pt idx="295">
                  <c:v>39503</c:v>
                </c:pt>
                <c:pt idx="296">
                  <c:v>39504</c:v>
                </c:pt>
                <c:pt idx="297">
                  <c:v>39505</c:v>
                </c:pt>
                <c:pt idx="298">
                  <c:v>39506</c:v>
                </c:pt>
                <c:pt idx="299">
                  <c:v>39507</c:v>
                </c:pt>
                <c:pt idx="300">
                  <c:v>39510</c:v>
                </c:pt>
                <c:pt idx="301">
                  <c:v>39511</c:v>
                </c:pt>
                <c:pt idx="302">
                  <c:v>39512</c:v>
                </c:pt>
                <c:pt idx="303">
                  <c:v>39513</c:v>
                </c:pt>
                <c:pt idx="304">
                  <c:v>39514</c:v>
                </c:pt>
                <c:pt idx="305">
                  <c:v>39517</c:v>
                </c:pt>
                <c:pt idx="306">
                  <c:v>39518</c:v>
                </c:pt>
                <c:pt idx="307">
                  <c:v>39519</c:v>
                </c:pt>
                <c:pt idx="308">
                  <c:v>39520</c:v>
                </c:pt>
                <c:pt idx="309">
                  <c:v>39521</c:v>
                </c:pt>
                <c:pt idx="310">
                  <c:v>39524</c:v>
                </c:pt>
                <c:pt idx="311">
                  <c:v>39525</c:v>
                </c:pt>
                <c:pt idx="312">
                  <c:v>39526</c:v>
                </c:pt>
                <c:pt idx="313">
                  <c:v>39527</c:v>
                </c:pt>
                <c:pt idx="314">
                  <c:v>39528</c:v>
                </c:pt>
                <c:pt idx="315">
                  <c:v>39531</c:v>
                </c:pt>
                <c:pt idx="316">
                  <c:v>39532</c:v>
                </c:pt>
                <c:pt idx="317">
                  <c:v>39533</c:v>
                </c:pt>
                <c:pt idx="318">
                  <c:v>39534</c:v>
                </c:pt>
                <c:pt idx="319">
                  <c:v>39535</c:v>
                </c:pt>
                <c:pt idx="320">
                  <c:v>39538</c:v>
                </c:pt>
              </c:numCache>
            </c:numRef>
          </c:cat>
          <c:val>
            <c:numRef>
              <c:f>'[4]12'!$V$12:$V$332</c:f>
              <c:numCache>
                <c:ptCount val="321"/>
                <c:pt idx="0">
                  <c:v>10.9</c:v>
                </c:pt>
                <c:pt idx="1">
                  <c:v>10.8</c:v>
                </c:pt>
                <c:pt idx="2">
                  <c:v>9.7</c:v>
                </c:pt>
                <c:pt idx="3">
                  <c:v>9.7</c:v>
                </c:pt>
                <c:pt idx="4">
                  <c:v>9.7</c:v>
                </c:pt>
                <c:pt idx="5">
                  <c:v>9.7</c:v>
                </c:pt>
                <c:pt idx="6">
                  <c:v>9.7</c:v>
                </c:pt>
                <c:pt idx="7">
                  <c:v>9.7</c:v>
                </c:pt>
                <c:pt idx="8">
                  <c:v>9.6</c:v>
                </c:pt>
                <c:pt idx="9">
                  <c:v>9.7</c:v>
                </c:pt>
                <c:pt idx="10">
                  <c:v>9.7</c:v>
                </c:pt>
                <c:pt idx="11">
                  <c:v>9.7</c:v>
                </c:pt>
                <c:pt idx="12">
                  <c:v>9.6</c:v>
                </c:pt>
                <c:pt idx="13">
                  <c:v>9.6</c:v>
                </c:pt>
                <c:pt idx="14">
                  <c:v>9.6</c:v>
                </c:pt>
                <c:pt idx="15">
                  <c:v>9.7</c:v>
                </c:pt>
                <c:pt idx="16">
                  <c:v>9.7</c:v>
                </c:pt>
                <c:pt idx="17">
                  <c:v>9.7</c:v>
                </c:pt>
                <c:pt idx="18">
                  <c:v>9.7</c:v>
                </c:pt>
                <c:pt idx="19">
                  <c:v>9.6</c:v>
                </c:pt>
                <c:pt idx="20">
                  <c:v>9.6</c:v>
                </c:pt>
                <c:pt idx="21">
                  <c:v>9.6</c:v>
                </c:pt>
                <c:pt idx="22">
                  <c:v>9.6</c:v>
                </c:pt>
                <c:pt idx="23">
                  <c:v>9.5</c:v>
                </c:pt>
                <c:pt idx="24">
                  <c:v>9.5</c:v>
                </c:pt>
                <c:pt idx="25">
                  <c:v>9.5</c:v>
                </c:pt>
                <c:pt idx="26">
                  <c:v>9.5</c:v>
                </c:pt>
                <c:pt idx="27">
                  <c:v>9.5</c:v>
                </c:pt>
                <c:pt idx="28">
                  <c:v>9.5</c:v>
                </c:pt>
                <c:pt idx="29">
                  <c:v>9.4</c:v>
                </c:pt>
                <c:pt idx="30">
                  <c:v>9.4</c:v>
                </c:pt>
                <c:pt idx="31">
                  <c:v>9.4</c:v>
                </c:pt>
                <c:pt idx="32">
                  <c:v>9.4</c:v>
                </c:pt>
                <c:pt idx="33">
                  <c:v>9.4</c:v>
                </c:pt>
                <c:pt idx="34">
                  <c:v>9.3</c:v>
                </c:pt>
                <c:pt idx="35">
                  <c:v>9.4</c:v>
                </c:pt>
                <c:pt idx="36">
                  <c:v>9.4</c:v>
                </c:pt>
                <c:pt idx="37">
                  <c:v>9.4</c:v>
                </c:pt>
                <c:pt idx="38">
                  <c:v>9.4</c:v>
                </c:pt>
                <c:pt idx="39">
                  <c:v>9.4</c:v>
                </c:pt>
                <c:pt idx="40">
                  <c:v>9.4</c:v>
                </c:pt>
                <c:pt idx="41">
                  <c:v>9.5</c:v>
                </c:pt>
                <c:pt idx="42">
                  <c:v>9.4</c:v>
                </c:pt>
                <c:pt idx="43">
                  <c:v>9.4</c:v>
                </c:pt>
                <c:pt idx="44">
                  <c:v>9.5</c:v>
                </c:pt>
                <c:pt idx="45">
                  <c:v>9.5</c:v>
                </c:pt>
                <c:pt idx="46">
                  <c:v>9.4</c:v>
                </c:pt>
                <c:pt idx="47">
                  <c:v>9.4</c:v>
                </c:pt>
                <c:pt idx="48">
                  <c:v>9.4</c:v>
                </c:pt>
                <c:pt idx="49">
                  <c:v>9.4</c:v>
                </c:pt>
                <c:pt idx="50">
                  <c:v>9.4</c:v>
                </c:pt>
                <c:pt idx="51">
                  <c:v>9.4</c:v>
                </c:pt>
                <c:pt idx="52">
                  <c:v>9.4</c:v>
                </c:pt>
                <c:pt idx="53">
                  <c:v>9.4</c:v>
                </c:pt>
                <c:pt idx="54">
                  <c:v>9.4</c:v>
                </c:pt>
                <c:pt idx="55">
                  <c:v>9.4</c:v>
                </c:pt>
                <c:pt idx="56">
                  <c:v>9.4</c:v>
                </c:pt>
                <c:pt idx="57">
                  <c:v>9.4</c:v>
                </c:pt>
                <c:pt idx="58">
                  <c:v>9.4</c:v>
                </c:pt>
                <c:pt idx="59">
                  <c:v>9.4</c:v>
                </c:pt>
                <c:pt idx="60">
                  <c:v>9.4</c:v>
                </c:pt>
                <c:pt idx="61">
                  <c:v>9.4</c:v>
                </c:pt>
                <c:pt idx="62">
                  <c:v>9.4</c:v>
                </c:pt>
                <c:pt idx="63">
                  <c:v>9.4</c:v>
                </c:pt>
                <c:pt idx="64">
                  <c:v>9.4</c:v>
                </c:pt>
                <c:pt idx="65">
                  <c:v>9.5</c:v>
                </c:pt>
                <c:pt idx="66">
                  <c:v>9.5</c:v>
                </c:pt>
                <c:pt idx="67">
                  <c:v>9.4</c:v>
                </c:pt>
                <c:pt idx="68">
                  <c:v>9.4</c:v>
                </c:pt>
                <c:pt idx="69">
                  <c:v>9.4</c:v>
                </c:pt>
                <c:pt idx="70">
                  <c:v>9.4</c:v>
                </c:pt>
                <c:pt idx="71">
                  <c:v>9.4</c:v>
                </c:pt>
                <c:pt idx="72">
                  <c:v>9.4</c:v>
                </c:pt>
                <c:pt idx="73">
                  <c:v>9.4</c:v>
                </c:pt>
                <c:pt idx="74">
                  <c:v>9.4</c:v>
                </c:pt>
                <c:pt idx="75">
                  <c:v>9.3</c:v>
                </c:pt>
                <c:pt idx="76">
                  <c:v>9.3</c:v>
                </c:pt>
                <c:pt idx="77">
                  <c:v>9.3</c:v>
                </c:pt>
                <c:pt idx="78">
                  <c:v>9.3</c:v>
                </c:pt>
                <c:pt idx="79">
                  <c:v>9.3</c:v>
                </c:pt>
                <c:pt idx="80">
                  <c:v>9.3</c:v>
                </c:pt>
                <c:pt idx="81">
                  <c:v>9.3</c:v>
                </c:pt>
                <c:pt idx="82">
                  <c:v>9.4</c:v>
                </c:pt>
                <c:pt idx="83">
                  <c:v>9.3</c:v>
                </c:pt>
                <c:pt idx="84">
                  <c:v>9</c:v>
                </c:pt>
                <c:pt idx="85">
                  <c:v>9.1</c:v>
                </c:pt>
                <c:pt idx="86">
                  <c:v>9.1</c:v>
                </c:pt>
                <c:pt idx="87">
                  <c:v>9.1</c:v>
                </c:pt>
                <c:pt idx="88">
                  <c:v>9</c:v>
                </c:pt>
                <c:pt idx="89">
                  <c:v>9</c:v>
                </c:pt>
                <c:pt idx="90">
                  <c:v>9</c:v>
                </c:pt>
                <c:pt idx="91">
                  <c:v>9</c:v>
                </c:pt>
                <c:pt idx="92">
                  <c:v>9</c:v>
                </c:pt>
                <c:pt idx="93">
                  <c:v>9</c:v>
                </c:pt>
                <c:pt idx="94">
                  <c:v>9</c:v>
                </c:pt>
                <c:pt idx="95">
                  <c:v>8.9</c:v>
                </c:pt>
                <c:pt idx="96">
                  <c:v>9</c:v>
                </c:pt>
                <c:pt idx="97">
                  <c:v>8.9</c:v>
                </c:pt>
                <c:pt idx="98">
                  <c:v>8.9</c:v>
                </c:pt>
                <c:pt idx="99">
                  <c:v>8.9</c:v>
                </c:pt>
                <c:pt idx="100">
                  <c:v>8.9</c:v>
                </c:pt>
                <c:pt idx="101">
                  <c:v>9.1</c:v>
                </c:pt>
                <c:pt idx="102">
                  <c:v>9.1</c:v>
                </c:pt>
                <c:pt idx="103">
                  <c:v>9.1</c:v>
                </c:pt>
                <c:pt idx="104">
                  <c:v>9.1</c:v>
                </c:pt>
                <c:pt idx="105">
                  <c:v>9.2</c:v>
                </c:pt>
                <c:pt idx="106">
                  <c:v>9.1</c:v>
                </c:pt>
                <c:pt idx="107">
                  <c:v>9.2</c:v>
                </c:pt>
                <c:pt idx="108">
                  <c:v>9.2</c:v>
                </c:pt>
                <c:pt idx="109">
                  <c:v>9.2</c:v>
                </c:pt>
                <c:pt idx="110">
                  <c:v>9.2</c:v>
                </c:pt>
                <c:pt idx="111">
                  <c:v>9.2</c:v>
                </c:pt>
                <c:pt idx="112">
                  <c:v>9.2</c:v>
                </c:pt>
                <c:pt idx="113">
                  <c:v>9.2</c:v>
                </c:pt>
                <c:pt idx="114">
                  <c:v>9.2</c:v>
                </c:pt>
                <c:pt idx="115">
                  <c:v>9.2</c:v>
                </c:pt>
                <c:pt idx="116">
                  <c:v>9.2</c:v>
                </c:pt>
                <c:pt idx="117">
                  <c:v>9.2</c:v>
                </c:pt>
                <c:pt idx="118">
                  <c:v>9.2</c:v>
                </c:pt>
                <c:pt idx="119">
                  <c:v>9.2</c:v>
                </c:pt>
                <c:pt idx="120">
                  <c:v>9.2</c:v>
                </c:pt>
                <c:pt idx="121">
                  <c:v>9.2</c:v>
                </c:pt>
                <c:pt idx="122">
                  <c:v>9.2</c:v>
                </c:pt>
                <c:pt idx="123">
                  <c:v>9.2</c:v>
                </c:pt>
                <c:pt idx="124">
                  <c:v>9.2</c:v>
                </c:pt>
                <c:pt idx="125">
                  <c:v>9.2</c:v>
                </c:pt>
                <c:pt idx="126">
                  <c:v>9.1</c:v>
                </c:pt>
                <c:pt idx="127">
                  <c:v>9.1</c:v>
                </c:pt>
                <c:pt idx="128">
                  <c:v>9.1</c:v>
                </c:pt>
                <c:pt idx="129">
                  <c:v>9.1</c:v>
                </c:pt>
                <c:pt idx="130">
                  <c:v>9.1</c:v>
                </c:pt>
                <c:pt idx="131">
                  <c:v>9</c:v>
                </c:pt>
                <c:pt idx="132">
                  <c:v>9</c:v>
                </c:pt>
                <c:pt idx="133">
                  <c:v>9</c:v>
                </c:pt>
                <c:pt idx="134">
                  <c:v>9.1</c:v>
                </c:pt>
                <c:pt idx="135">
                  <c:v>9.1</c:v>
                </c:pt>
                <c:pt idx="136">
                  <c:v>9.1</c:v>
                </c:pt>
                <c:pt idx="137">
                  <c:v>9.4</c:v>
                </c:pt>
                <c:pt idx="138">
                  <c:v>9.4</c:v>
                </c:pt>
                <c:pt idx="139">
                  <c:v>10.5</c:v>
                </c:pt>
                <c:pt idx="140">
                  <c:v>10.5</c:v>
                </c:pt>
                <c:pt idx="141">
                  <c:v>10.5</c:v>
                </c:pt>
                <c:pt idx="142">
                  <c:v>10.8</c:v>
                </c:pt>
                <c:pt idx="143">
                  <c:v>10.3</c:v>
                </c:pt>
                <c:pt idx="144">
                  <c:v>10.3</c:v>
                </c:pt>
                <c:pt idx="145">
                  <c:v>10.1</c:v>
                </c:pt>
                <c:pt idx="146">
                  <c:v>10.1</c:v>
                </c:pt>
                <c:pt idx="147">
                  <c:v>10.6</c:v>
                </c:pt>
                <c:pt idx="148">
                  <c:v>11.1</c:v>
                </c:pt>
                <c:pt idx="149">
                  <c:v>12.2</c:v>
                </c:pt>
                <c:pt idx="150">
                  <c:v>12.3</c:v>
                </c:pt>
                <c:pt idx="151">
                  <c:v>12.3</c:v>
                </c:pt>
                <c:pt idx="152">
                  <c:v>12.6</c:v>
                </c:pt>
                <c:pt idx="153">
                  <c:v>12.7</c:v>
                </c:pt>
                <c:pt idx="154">
                  <c:v>13</c:v>
                </c:pt>
                <c:pt idx="155">
                  <c:v>12.8</c:v>
                </c:pt>
                <c:pt idx="156">
                  <c:v>12.3</c:v>
                </c:pt>
                <c:pt idx="157">
                  <c:v>14.7</c:v>
                </c:pt>
                <c:pt idx="158">
                  <c:v>15.1</c:v>
                </c:pt>
                <c:pt idx="159">
                  <c:v>13.9</c:v>
                </c:pt>
                <c:pt idx="160">
                  <c:v>16.1</c:v>
                </c:pt>
                <c:pt idx="161">
                  <c:v>15.1</c:v>
                </c:pt>
                <c:pt idx="162">
                  <c:v>15.3</c:v>
                </c:pt>
                <c:pt idx="163">
                  <c:v>15.2</c:v>
                </c:pt>
                <c:pt idx="164">
                  <c:v>15.5</c:v>
                </c:pt>
                <c:pt idx="165">
                  <c:v>15.8</c:v>
                </c:pt>
                <c:pt idx="166">
                  <c:v>15.8</c:v>
                </c:pt>
                <c:pt idx="167">
                  <c:v>15.8</c:v>
                </c:pt>
                <c:pt idx="168">
                  <c:v>14.9</c:v>
                </c:pt>
                <c:pt idx="169">
                  <c:v>16.6</c:v>
                </c:pt>
                <c:pt idx="170">
                  <c:v>21.3</c:v>
                </c:pt>
                <c:pt idx="171">
                  <c:v>22.7</c:v>
                </c:pt>
                <c:pt idx="172">
                  <c:v>32.3</c:v>
                </c:pt>
                <c:pt idx="173">
                  <c:v>32.7</c:v>
                </c:pt>
                <c:pt idx="174">
                  <c:v>33</c:v>
                </c:pt>
                <c:pt idx="175">
                  <c:v>33.1</c:v>
                </c:pt>
                <c:pt idx="176">
                  <c:v>33.2</c:v>
                </c:pt>
                <c:pt idx="177">
                  <c:v>34</c:v>
                </c:pt>
                <c:pt idx="178">
                  <c:v>33.9</c:v>
                </c:pt>
                <c:pt idx="179">
                  <c:v>33.6</c:v>
                </c:pt>
                <c:pt idx="180">
                  <c:v>34</c:v>
                </c:pt>
                <c:pt idx="181">
                  <c:v>33.4</c:v>
                </c:pt>
                <c:pt idx="182">
                  <c:v>33.5</c:v>
                </c:pt>
                <c:pt idx="183">
                  <c:v>33.2</c:v>
                </c:pt>
                <c:pt idx="184">
                  <c:v>33.6</c:v>
                </c:pt>
                <c:pt idx="185">
                  <c:v>33.2</c:v>
                </c:pt>
                <c:pt idx="186">
                  <c:v>33.1</c:v>
                </c:pt>
                <c:pt idx="187">
                  <c:v>33.1</c:v>
                </c:pt>
                <c:pt idx="188">
                  <c:v>33</c:v>
                </c:pt>
                <c:pt idx="189">
                  <c:v>33.7</c:v>
                </c:pt>
                <c:pt idx="190">
                  <c:v>36.2</c:v>
                </c:pt>
                <c:pt idx="191">
                  <c:v>35.8</c:v>
                </c:pt>
                <c:pt idx="192">
                  <c:v>33.4</c:v>
                </c:pt>
                <c:pt idx="193">
                  <c:v>34.5</c:v>
                </c:pt>
                <c:pt idx="194">
                  <c:v>34.6</c:v>
                </c:pt>
                <c:pt idx="195">
                  <c:v>34.7</c:v>
                </c:pt>
                <c:pt idx="196">
                  <c:v>33.6</c:v>
                </c:pt>
                <c:pt idx="197">
                  <c:v>33.6</c:v>
                </c:pt>
                <c:pt idx="198">
                  <c:v>33.6</c:v>
                </c:pt>
                <c:pt idx="199">
                  <c:v>33.4</c:v>
                </c:pt>
                <c:pt idx="200">
                  <c:v>33.3</c:v>
                </c:pt>
                <c:pt idx="201">
                  <c:v>33.3</c:v>
                </c:pt>
                <c:pt idx="202">
                  <c:v>33.4</c:v>
                </c:pt>
                <c:pt idx="203">
                  <c:v>33.7</c:v>
                </c:pt>
                <c:pt idx="204">
                  <c:v>33.5</c:v>
                </c:pt>
                <c:pt idx="205">
                  <c:v>33.3</c:v>
                </c:pt>
                <c:pt idx="206">
                  <c:v>32.8</c:v>
                </c:pt>
                <c:pt idx="207">
                  <c:v>33.3</c:v>
                </c:pt>
                <c:pt idx="208">
                  <c:v>33.6</c:v>
                </c:pt>
                <c:pt idx="209">
                  <c:v>33.1</c:v>
                </c:pt>
                <c:pt idx="210">
                  <c:v>33</c:v>
                </c:pt>
                <c:pt idx="211">
                  <c:v>33.1</c:v>
                </c:pt>
                <c:pt idx="212">
                  <c:v>33.5</c:v>
                </c:pt>
                <c:pt idx="213">
                  <c:v>35.7</c:v>
                </c:pt>
                <c:pt idx="214">
                  <c:v>36.5</c:v>
                </c:pt>
                <c:pt idx="215">
                  <c:v>38.3</c:v>
                </c:pt>
                <c:pt idx="216">
                  <c:v>38.2</c:v>
                </c:pt>
                <c:pt idx="217">
                  <c:v>39.5</c:v>
                </c:pt>
                <c:pt idx="218">
                  <c:v>40.3</c:v>
                </c:pt>
                <c:pt idx="219">
                  <c:v>37.4</c:v>
                </c:pt>
                <c:pt idx="220">
                  <c:v>37.3</c:v>
                </c:pt>
                <c:pt idx="221">
                  <c:v>37.8</c:v>
                </c:pt>
                <c:pt idx="222">
                  <c:v>40</c:v>
                </c:pt>
                <c:pt idx="223">
                  <c:v>39.8</c:v>
                </c:pt>
                <c:pt idx="224">
                  <c:v>39.9</c:v>
                </c:pt>
                <c:pt idx="225">
                  <c:v>40</c:v>
                </c:pt>
                <c:pt idx="226">
                  <c:v>39.8</c:v>
                </c:pt>
                <c:pt idx="227">
                  <c:v>38.5</c:v>
                </c:pt>
                <c:pt idx="228">
                  <c:v>38.9</c:v>
                </c:pt>
                <c:pt idx="229">
                  <c:v>39.8</c:v>
                </c:pt>
                <c:pt idx="230">
                  <c:v>40.7</c:v>
                </c:pt>
                <c:pt idx="231">
                  <c:v>40.7</c:v>
                </c:pt>
                <c:pt idx="232">
                  <c:v>44.1</c:v>
                </c:pt>
                <c:pt idx="233">
                  <c:v>45</c:v>
                </c:pt>
                <c:pt idx="234">
                  <c:v>44.8</c:v>
                </c:pt>
                <c:pt idx="235">
                  <c:v>44.3</c:v>
                </c:pt>
                <c:pt idx="236">
                  <c:v>55.5</c:v>
                </c:pt>
                <c:pt idx="237">
                  <c:v>62.1</c:v>
                </c:pt>
                <c:pt idx="238">
                  <c:v>62.1</c:v>
                </c:pt>
                <c:pt idx="239">
                  <c:v>63.2</c:v>
                </c:pt>
                <c:pt idx="240">
                  <c:v>62.1</c:v>
                </c:pt>
                <c:pt idx="241">
                  <c:v>62.1</c:v>
                </c:pt>
                <c:pt idx="242">
                  <c:v>62.1</c:v>
                </c:pt>
                <c:pt idx="243">
                  <c:v>60.7</c:v>
                </c:pt>
                <c:pt idx="244">
                  <c:v>58.9</c:v>
                </c:pt>
                <c:pt idx="245">
                  <c:v>59.2</c:v>
                </c:pt>
                <c:pt idx="246">
                  <c:v>59.2</c:v>
                </c:pt>
                <c:pt idx="247">
                  <c:v>57.4</c:v>
                </c:pt>
                <c:pt idx="248">
                  <c:v>57.5</c:v>
                </c:pt>
                <c:pt idx="249">
                  <c:v>57.9</c:v>
                </c:pt>
                <c:pt idx="250">
                  <c:v>57.3</c:v>
                </c:pt>
                <c:pt idx="251">
                  <c:v>58.8</c:v>
                </c:pt>
                <c:pt idx="252">
                  <c:v>61.4</c:v>
                </c:pt>
                <c:pt idx="253">
                  <c:v>61.4</c:v>
                </c:pt>
                <c:pt idx="254">
                  <c:v>61.3</c:v>
                </c:pt>
                <c:pt idx="255">
                  <c:v>63.8</c:v>
                </c:pt>
                <c:pt idx="256">
                  <c:v>64.1</c:v>
                </c:pt>
                <c:pt idx="257">
                  <c:v>65.3</c:v>
                </c:pt>
                <c:pt idx="258">
                  <c:v>65.7</c:v>
                </c:pt>
                <c:pt idx="259">
                  <c:v>65.6</c:v>
                </c:pt>
                <c:pt idx="260">
                  <c:v>65.7</c:v>
                </c:pt>
                <c:pt idx="261">
                  <c:v>63.8</c:v>
                </c:pt>
                <c:pt idx="262">
                  <c:v>64.5</c:v>
                </c:pt>
                <c:pt idx="263">
                  <c:v>67.2</c:v>
                </c:pt>
                <c:pt idx="264">
                  <c:v>67.2</c:v>
                </c:pt>
                <c:pt idx="265">
                  <c:v>65.7</c:v>
                </c:pt>
                <c:pt idx="266">
                  <c:v>64.9</c:v>
                </c:pt>
                <c:pt idx="267">
                  <c:v>65</c:v>
                </c:pt>
                <c:pt idx="268">
                  <c:v>63.2</c:v>
                </c:pt>
                <c:pt idx="269">
                  <c:v>64.2</c:v>
                </c:pt>
                <c:pt idx="270">
                  <c:v>63.1</c:v>
                </c:pt>
                <c:pt idx="271">
                  <c:v>63.2</c:v>
                </c:pt>
                <c:pt idx="272">
                  <c:v>63.2</c:v>
                </c:pt>
                <c:pt idx="273">
                  <c:v>64.8</c:v>
                </c:pt>
                <c:pt idx="274">
                  <c:v>67.5</c:v>
                </c:pt>
                <c:pt idx="275">
                  <c:v>67.5</c:v>
                </c:pt>
                <c:pt idx="276">
                  <c:v>68.9</c:v>
                </c:pt>
                <c:pt idx="277">
                  <c:v>69</c:v>
                </c:pt>
                <c:pt idx="278">
                  <c:v>70.5</c:v>
                </c:pt>
                <c:pt idx="279">
                  <c:v>73.8</c:v>
                </c:pt>
                <c:pt idx="280">
                  <c:v>75.1</c:v>
                </c:pt>
                <c:pt idx="281">
                  <c:v>81.4</c:v>
                </c:pt>
                <c:pt idx="282">
                  <c:v>79.7</c:v>
                </c:pt>
                <c:pt idx="283">
                  <c:v>78.4</c:v>
                </c:pt>
                <c:pt idx="284">
                  <c:v>78.1</c:v>
                </c:pt>
                <c:pt idx="285">
                  <c:v>80.5</c:v>
                </c:pt>
                <c:pt idx="286">
                  <c:v>80.6</c:v>
                </c:pt>
                <c:pt idx="287">
                  <c:v>80.4</c:v>
                </c:pt>
                <c:pt idx="288">
                  <c:v>86.6</c:v>
                </c:pt>
                <c:pt idx="289">
                  <c:v>85.7</c:v>
                </c:pt>
                <c:pt idx="290">
                  <c:v>92.3</c:v>
                </c:pt>
                <c:pt idx="291">
                  <c:v>91.6</c:v>
                </c:pt>
                <c:pt idx="292">
                  <c:v>93.7</c:v>
                </c:pt>
                <c:pt idx="293">
                  <c:v>95.1</c:v>
                </c:pt>
                <c:pt idx="294">
                  <c:v>89.9</c:v>
                </c:pt>
                <c:pt idx="295">
                  <c:v>92.8</c:v>
                </c:pt>
                <c:pt idx="296">
                  <c:v>92.6</c:v>
                </c:pt>
                <c:pt idx="297">
                  <c:v>92.7</c:v>
                </c:pt>
                <c:pt idx="298">
                  <c:v>95.3</c:v>
                </c:pt>
                <c:pt idx="299">
                  <c:v>100.4</c:v>
                </c:pt>
                <c:pt idx="300">
                  <c:v>105.6</c:v>
                </c:pt>
                <c:pt idx="301">
                  <c:v>104.7</c:v>
                </c:pt>
                <c:pt idx="302">
                  <c:v>104.7</c:v>
                </c:pt>
                <c:pt idx="303">
                  <c:v>105.4</c:v>
                </c:pt>
                <c:pt idx="304">
                  <c:v>102.7</c:v>
                </c:pt>
                <c:pt idx="305">
                  <c:v>111.1</c:v>
                </c:pt>
                <c:pt idx="306">
                  <c:v>112.3</c:v>
                </c:pt>
                <c:pt idx="307">
                  <c:v>112.3</c:v>
                </c:pt>
                <c:pt idx="308">
                  <c:v>112.8</c:v>
                </c:pt>
                <c:pt idx="309">
                  <c:v>115.1</c:v>
                </c:pt>
                <c:pt idx="310">
                  <c:v>130.1</c:v>
                </c:pt>
                <c:pt idx="311">
                  <c:v>130.4</c:v>
                </c:pt>
                <c:pt idx="312">
                  <c:v>131</c:v>
                </c:pt>
                <c:pt idx="313">
                  <c:v>130.4</c:v>
                </c:pt>
                <c:pt idx="314">
                  <c:v>131.4</c:v>
                </c:pt>
                <c:pt idx="315">
                  <c:v>131.2</c:v>
                </c:pt>
                <c:pt idx="316">
                  <c:v>144</c:v>
                </c:pt>
                <c:pt idx="317">
                  <c:v>142.5</c:v>
                </c:pt>
                <c:pt idx="318">
                  <c:v>143.4</c:v>
                </c:pt>
                <c:pt idx="319">
                  <c:v>146.6</c:v>
                </c:pt>
                <c:pt idx="320">
                  <c:v>151.9</c:v>
                </c:pt>
              </c:numCache>
            </c:numRef>
          </c:val>
          <c:smooth val="0"/>
        </c:ser>
        <c:axId val="42969498"/>
        <c:axId val="62790883"/>
      </c:lineChart>
      <c:dateAx>
        <c:axId val="42969498"/>
        <c:scaling>
          <c:orientation val="minMax"/>
          <c:max val="39539"/>
          <c:min val="39114"/>
        </c:scaling>
        <c:axPos val="b"/>
        <c:delete val="0"/>
        <c:numFmt formatCode="m/yy" sourceLinked="0"/>
        <c:majorTickMark val="out"/>
        <c:minorTickMark val="none"/>
        <c:tickLblPos val="nextTo"/>
        <c:crossAx val="62790883"/>
        <c:crosses val="autoZero"/>
        <c:auto val="0"/>
        <c:baseTimeUnit val="days"/>
        <c:majorUnit val="1"/>
        <c:majorTimeUnit val="months"/>
        <c:noMultiLvlLbl val="0"/>
      </c:dateAx>
      <c:valAx>
        <c:axId val="62790883"/>
        <c:scaling>
          <c:orientation val="minMax"/>
          <c:max val="250"/>
          <c:min val="0"/>
        </c:scaling>
        <c:axPos val="l"/>
        <c:majorGridlines/>
        <c:delete val="0"/>
        <c:numFmt formatCode="General" sourceLinked="1"/>
        <c:majorTickMark val="out"/>
        <c:minorTickMark val="none"/>
        <c:tickLblPos val="nextTo"/>
        <c:crossAx val="42969498"/>
        <c:crossesAt val="1"/>
        <c:crossBetween val="between"/>
        <c:dispUnits/>
      </c:valAx>
      <c:spPr>
        <a:solidFill>
          <a:srgbClr val="C0C0C0"/>
        </a:solidFill>
        <a:ln w="12700">
          <a:solidFill>
            <a:srgbClr val="808080"/>
          </a:solidFill>
        </a:ln>
      </c:spPr>
    </c:plotArea>
    <c:legend>
      <c:legendPos val="r"/>
      <c:layout>
        <c:manualLayout>
          <c:xMode val="edge"/>
          <c:yMode val="edge"/>
          <c:x val="0.46075"/>
          <c:y val="0.231"/>
          <c:w val="0.28725"/>
          <c:h val="0.1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
          <c:y val="0.09175"/>
          <c:w val="0.90025"/>
          <c:h val="0.778"/>
        </c:manualLayout>
      </c:layout>
      <c:lineChart>
        <c:grouping val="standard"/>
        <c:varyColors val="0"/>
        <c:ser>
          <c:idx val="1"/>
          <c:order val="0"/>
          <c:tx>
            <c:strRef>
              <c:f>'[4]12'!$Z$11</c:f>
              <c:strCache>
                <c:ptCount val="1"/>
                <c:pt idx="0">
                  <c:v>Auto 1-4 Yr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'[4]12'!$X$12:$X$332</c:f>
              <c:numCache>
                <c:ptCount val="321"/>
                <c:pt idx="0">
                  <c:v>39084</c:v>
                </c:pt>
                <c:pt idx="1">
                  <c:v>39085</c:v>
                </c:pt>
                <c:pt idx="2">
                  <c:v>39086</c:v>
                </c:pt>
                <c:pt idx="3">
                  <c:v>39087</c:v>
                </c:pt>
                <c:pt idx="4">
                  <c:v>39090</c:v>
                </c:pt>
                <c:pt idx="5">
                  <c:v>39091</c:v>
                </c:pt>
                <c:pt idx="6">
                  <c:v>39092</c:v>
                </c:pt>
                <c:pt idx="7">
                  <c:v>39093</c:v>
                </c:pt>
                <c:pt idx="8">
                  <c:v>39094</c:v>
                </c:pt>
                <c:pt idx="9">
                  <c:v>39097</c:v>
                </c:pt>
                <c:pt idx="10">
                  <c:v>39098</c:v>
                </c:pt>
                <c:pt idx="11">
                  <c:v>39099</c:v>
                </c:pt>
                <c:pt idx="12">
                  <c:v>39100</c:v>
                </c:pt>
                <c:pt idx="13">
                  <c:v>39101</c:v>
                </c:pt>
                <c:pt idx="14">
                  <c:v>39104</c:v>
                </c:pt>
                <c:pt idx="15">
                  <c:v>39105</c:v>
                </c:pt>
                <c:pt idx="16">
                  <c:v>39106</c:v>
                </c:pt>
                <c:pt idx="17">
                  <c:v>39107</c:v>
                </c:pt>
                <c:pt idx="18">
                  <c:v>39108</c:v>
                </c:pt>
                <c:pt idx="19">
                  <c:v>39111</c:v>
                </c:pt>
                <c:pt idx="20">
                  <c:v>39112</c:v>
                </c:pt>
                <c:pt idx="21">
                  <c:v>39113</c:v>
                </c:pt>
                <c:pt idx="22">
                  <c:v>39114</c:v>
                </c:pt>
                <c:pt idx="23">
                  <c:v>39115</c:v>
                </c:pt>
                <c:pt idx="24">
                  <c:v>39118</c:v>
                </c:pt>
                <c:pt idx="25">
                  <c:v>39119</c:v>
                </c:pt>
                <c:pt idx="26">
                  <c:v>39120</c:v>
                </c:pt>
                <c:pt idx="27">
                  <c:v>39121</c:v>
                </c:pt>
                <c:pt idx="28">
                  <c:v>39122</c:v>
                </c:pt>
                <c:pt idx="29">
                  <c:v>39125</c:v>
                </c:pt>
                <c:pt idx="30">
                  <c:v>39126</c:v>
                </c:pt>
                <c:pt idx="31">
                  <c:v>39127</c:v>
                </c:pt>
                <c:pt idx="32">
                  <c:v>39128</c:v>
                </c:pt>
                <c:pt idx="33">
                  <c:v>39129</c:v>
                </c:pt>
                <c:pt idx="34">
                  <c:v>39132</c:v>
                </c:pt>
                <c:pt idx="35">
                  <c:v>39133</c:v>
                </c:pt>
                <c:pt idx="36">
                  <c:v>39134</c:v>
                </c:pt>
                <c:pt idx="37">
                  <c:v>39135</c:v>
                </c:pt>
                <c:pt idx="38">
                  <c:v>39136</c:v>
                </c:pt>
                <c:pt idx="39">
                  <c:v>39139</c:v>
                </c:pt>
                <c:pt idx="40">
                  <c:v>39140</c:v>
                </c:pt>
                <c:pt idx="41">
                  <c:v>39141</c:v>
                </c:pt>
                <c:pt idx="42">
                  <c:v>39142</c:v>
                </c:pt>
                <c:pt idx="43">
                  <c:v>39143</c:v>
                </c:pt>
                <c:pt idx="44">
                  <c:v>39146</c:v>
                </c:pt>
                <c:pt idx="45">
                  <c:v>39147</c:v>
                </c:pt>
                <c:pt idx="46">
                  <c:v>39148</c:v>
                </c:pt>
                <c:pt idx="47">
                  <c:v>39149</c:v>
                </c:pt>
                <c:pt idx="48">
                  <c:v>39150</c:v>
                </c:pt>
                <c:pt idx="49">
                  <c:v>39153</c:v>
                </c:pt>
                <c:pt idx="50">
                  <c:v>39154</c:v>
                </c:pt>
                <c:pt idx="51">
                  <c:v>39155</c:v>
                </c:pt>
                <c:pt idx="52">
                  <c:v>39156</c:v>
                </c:pt>
                <c:pt idx="53">
                  <c:v>39157</c:v>
                </c:pt>
                <c:pt idx="54">
                  <c:v>39160</c:v>
                </c:pt>
                <c:pt idx="55">
                  <c:v>39161</c:v>
                </c:pt>
                <c:pt idx="56">
                  <c:v>39162</c:v>
                </c:pt>
                <c:pt idx="57">
                  <c:v>39163</c:v>
                </c:pt>
                <c:pt idx="58">
                  <c:v>39164</c:v>
                </c:pt>
                <c:pt idx="59">
                  <c:v>39167</c:v>
                </c:pt>
                <c:pt idx="60">
                  <c:v>39168</c:v>
                </c:pt>
                <c:pt idx="61">
                  <c:v>39169</c:v>
                </c:pt>
                <c:pt idx="62">
                  <c:v>39170</c:v>
                </c:pt>
                <c:pt idx="63">
                  <c:v>39171</c:v>
                </c:pt>
                <c:pt idx="64">
                  <c:v>39174</c:v>
                </c:pt>
                <c:pt idx="65">
                  <c:v>39175</c:v>
                </c:pt>
                <c:pt idx="66">
                  <c:v>39176</c:v>
                </c:pt>
                <c:pt idx="67">
                  <c:v>39177</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39230</c:v>
                </c:pt>
                <c:pt idx="103">
                  <c:v>39231</c:v>
                </c:pt>
                <c:pt idx="104">
                  <c:v>39232</c:v>
                </c:pt>
                <c:pt idx="105">
                  <c:v>39233</c:v>
                </c:pt>
                <c:pt idx="106">
                  <c:v>39234</c:v>
                </c:pt>
                <c:pt idx="107">
                  <c:v>39237</c:v>
                </c:pt>
                <c:pt idx="108">
                  <c:v>39238</c:v>
                </c:pt>
                <c:pt idx="109">
                  <c:v>39239</c:v>
                </c:pt>
                <c:pt idx="110">
                  <c:v>39240</c:v>
                </c:pt>
                <c:pt idx="111">
                  <c:v>39241</c:v>
                </c:pt>
                <c:pt idx="112">
                  <c:v>39244</c:v>
                </c:pt>
                <c:pt idx="113">
                  <c:v>39245</c:v>
                </c:pt>
                <c:pt idx="114">
                  <c:v>39246</c:v>
                </c:pt>
                <c:pt idx="115">
                  <c:v>39247</c:v>
                </c:pt>
                <c:pt idx="116">
                  <c:v>39248</c:v>
                </c:pt>
                <c:pt idx="117">
                  <c:v>39251</c:v>
                </c:pt>
                <c:pt idx="118">
                  <c:v>39252</c:v>
                </c:pt>
                <c:pt idx="119">
                  <c:v>39253</c:v>
                </c:pt>
                <c:pt idx="120">
                  <c:v>39254</c:v>
                </c:pt>
                <c:pt idx="121">
                  <c:v>39255</c:v>
                </c:pt>
                <c:pt idx="122">
                  <c:v>39258</c:v>
                </c:pt>
                <c:pt idx="123">
                  <c:v>39259</c:v>
                </c:pt>
                <c:pt idx="124">
                  <c:v>39260</c:v>
                </c:pt>
                <c:pt idx="125">
                  <c:v>39261</c:v>
                </c:pt>
                <c:pt idx="126">
                  <c:v>39262</c:v>
                </c:pt>
                <c:pt idx="127">
                  <c:v>39265</c:v>
                </c:pt>
                <c:pt idx="128">
                  <c:v>39266</c:v>
                </c:pt>
                <c:pt idx="129">
                  <c:v>39267</c:v>
                </c:pt>
                <c:pt idx="130">
                  <c:v>39268</c:v>
                </c:pt>
                <c:pt idx="131">
                  <c:v>39269</c:v>
                </c:pt>
                <c:pt idx="132">
                  <c:v>39272</c:v>
                </c:pt>
                <c:pt idx="133">
                  <c:v>39273</c:v>
                </c:pt>
                <c:pt idx="134">
                  <c:v>39274</c:v>
                </c:pt>
                <c:pt idx="135">
                  <c:v>39275</c:v>
                </c:pt>
                <c:pt idx="136">
                  <c:v>39276</c:v>
                </c:pt>
                <c:pt idx="137">
                  <c:v>39279</c:v>
                </c:pt>
                <c:pt idx="138">
                  <c:v>39280</c:v>
                </c:pt>
                <c:pt idx="139">
                  <c:v>39281</c:v>
                </c:pt>
                <c:pt idx="140">
                  <c:v>39282</c:v>
                </c:pt>
                <c:pt idx="141">
                  <c:v>39283</c:v>
                </c:pt>
                <c:pt idx="142">
                  <c:v>39286</c:v>
                </c:pt>
                <c:pt idx="143">
                  <c:v>39287</c:v>
                </c:pt>
                <c:pt idx="144">
                  <c:v>39288</c:v>
                </c:pt>
                <c:pt idx="145">
                  <c:v>39289</c:v>
                </c:pt>
                <c:pt idx="146">
                  <c:v>39290</c:v>
                </c:pt>
                <c:pt idx="147">
                  <c:v>39293</c:v>
                </c:pt>
                <c:pt idx="148">
                  <c:v>39294</c:v>
                </c:pt>
                <c:pt idx="149">
                  <c:v>39295</c:v>
                </c:pt>
                <c:pt idx="150">
                  <c:v>39296</c:v>
                </c:pt>
                <c:pt idx="151">
                  <c:v>39297</c:v>
                </c:pt>
                <c:pt idx="152">
                  <c:v>39300</c:v>
                </c:pt>
                <c:pt idx="153">
                  <c:v>39301</c:v>
                </c:pt>
                <c:pt idx="154">
                  <c:v>39302</c:v>
                </c:pt>
                <c:pt idx="155">
                  <c:v>39303</c:v>
                </c:pt>
                <c:pt idx="156">
                  <c:v>39304</c:v>
                </c:pt>
                <c:pt idx="157">
                  <c:v>39307</c:v>
                </c:pt>
                <c:pt idx="158">
                  <c:v>39308</c:v>
                </c:pt>
                <c:pt idx="159">
                  <c:v>39309</c:v>
                </c:pt>
                <c:pt idx="160">
                  <c:v>39310</c:v>
                </c:pt>
                <c:pt idx="161">
                  <c:v>39311</c:v>
                </c:pt>
                <c:pt idx="162">
                  <c:v>39314</c:v>
                </c:pt>
                <c:pt idx="163">
                  <c:v>39315</c:v>
                </c:pt>
                <c:pt idx="164">
                  <c:v>39316</c:v>
                </c:pt>
                <c:pt idx="165">
                  <c:v>39317</c:v>
                </c:pt>
                <c:pt idx="166">
                  <c:v>39318</c:v>
                </c:pt>
                <c:pt idx="167">
                  <c:v>39321</c:v>
                </c:pt>
                <c:pt idx="168">
                  <c:v>39322</c:v>
                </c:pt>
                <c:pt idx="169">
                  <c:v>39323</c:v>
                </c:pt>
                <c:pt idx="170">
                  <c:v>39324</c:v>
                </c:pt>
                <c:pt idx="171">
                  <c:v>39325</c:v>
                </c:pt>
                <c:pt idx="172">
                  <c:v>39328</c:v>
                </c:pt>
                <c:pt idx="173">
                  <c:v>39329</c:v>
                </c:pt>
                <c:pt idx="174">
                  <c:v>39330</c:v>
                </c:pt>
                <c:pt idx="175">
                  <c:v>39331</c:v>
                </c:pt>
                <c:pt idx="176">
                  <c:v>39332</c:v>
                </c:pt>
                <c:pt idx="177">
                  <c:v>39335</c:v>
                </c:pt>
                <c:pt idx="178">
                  <c:v>39336</c:v>
                </c:pt>
                <c:pt idx="179">
                  <c:v>39337</c:v>
                </c:pt>
                <c:pt idx="180">
                  <c:v>39338</c:v>
                </c:pt>
                <c:pt idx="181">
                  <c:v>39339</c:v>
                </c:pt>
                <c:pt idx="182">
                  <c:v>39342</c:v>
                </c:pt>
                <c:pt idx="183">
                  <c:v>39343</c:v>
                </c:pt>
                <c:pt idx="184">
                  <c:v>39344</c:v>
                </c:pt>
                <c:pt idx="185">
                  <c:v>39345</c:v>
                </c:pt>
                <c:pt idx="186">
                  <c:v>39346</c:v>
                </c:pt>
                <c:pt idx="187">
                  <c:v>39349</c:v>
                </c:pt>
                <c:pt idx="188">
                  <c:v>39350</c:v>
                </c:pt>
                <c:pt idx="189">
                  <c:v>39351</c:v>
                </c:pt>
                <c:pt idx="190">
                  <c:v>39352</c:v>
                </c:pt>
                <c:pt idx="191">
                  <c:v>39353</c:v>
                </c:pt>
                <c:pt idx="192">
                  <c:v>39356</c:v>
                </c:pt>
                <c:pt idx="193">
                  <c:v>39357</c:v>
                </c:pt>
                <c:pt idx="194">
                  <c:v>39358</c:v>
                </c:pt>
                <c:pt idx="195">
                  <c:v>39359</c:v>
                </c:pt>
                <c:pt idx="196">
                  <c:v>39360</c:v>
                </c:pt>
                <c:pt idx="197">
                  <c:v>39363</c:v>
                </c:pt>
                <c:pt idx="198">
                  <c:v>39364</c:v>
                </c:pt>
                <c:pt idx="199">
                  <c:v>39365</c:v>
                </c:pt>
                <c:pt idx="200">
                  <c:v>39366</c:v>
                </c:pt>
                <c:pt idx="201">
                  <c:v>39367</c:v>
                </c:pt>
                <c:pt idx="202">
                  <c:v>39370</c:v>
                </c:pt>
                <c:pt idx="203">
                  <c:v>39371</c:v>
                </c:pt>
                <c:pt idx="204">
                  <c:v>39372</c:v>
                </c:pt>
                <c:pt idx="205">
                  <c:v>39373</c:v>
                </c:pt>
                <c:pt idx="206">
                  <c:v>39374</c:v>
                </c:pt>
                <c:pt idx="207">
                  <c:v>39377</c:v>
                </c:pt>
                <c:pt idx="208">
                  <c:v>39378</c:v>
                </c:pt>
                <c:pt idx="209">
                  <c:v>39379</c:v>
                </c:pt>
                <c:pt idx="210">
                  <c:v>39380</c:v>
                </c:pt>
                <c:pt idx="211">
                  <c:v>39381</c:v>
                </c:pt>
                <c:pt idx="212">
                  <c:v>39384</c:v>
                </c:pt>
                <c:pt idx="213">
                  <c:v>39385</c:v>
                </c:pt>
                <c:pt idx="214">
                  <c:v>39386</c:v>
                </c:pt>
                <c:pt idx="215">
                  <c:v>39387</c:v>
                </c:pt>
                <c:pt idx="216">
                  <c:v>39388</c:v>
                </c:pt>
                <c:pt idx="217">
                  <c:v>39391</c:v>
                </c:pt>
                <c:pt idx="218">
                  <c:v>39392</c:v>
                </c:pt>
                <c:pt idx="219">
                  <c:v>39393</c:v>
                </c:pt>
                <c:pt idx="220">
                  <c:v>39394</c:v>
                </c:pt>
                <c:pt idx="221">
                  <c:v>39395</c:v>
                </c:pt>
                <c:pt idx="222">
                  <c:v>39398</c:v>
                </c:pt>
                <c:pt idx="223">
                  <c:v>39399</c:v>
                </c:pt>
                <c:pt idx="224">
                  <c:v>39400</c:v>
                </c:pt>
                <c:pt idx="225">
                  <c:v>39401</c:v>
                </c:pt>
                <c:pt idx="226">
                  <c:v>39402</c:v>
                </c:pt>
                <c:pt idx="227">
                  <c:v>39405</c:v>
                </c:pt>
                <c:pt idx="228">
                  <c:v>39406</c:v>
                </c:pt>
                <c:pt idx="229">
                  <c:v>39407</c:v>
                </c:pt>
                <c:pt idx="230">
                  <c:v>39408</c:v>
                </c:pt>
                <c:pt idx="231">
                  <c:v>39409</c:v>
                </c:pt>
                <c:pt idx="232">
                  <c:v>39412</c:v>
                </c:pt>
                <c:pt idx="233">
                  <c:v>39413</c:v>
                </c:pt>
                <c:pt idx="234">
                  <c:v>39414</c:v>
                </c:pt>
                <c:pt idx="235">
                  <c:v>39415</c:v>
                </c:pt>
                <c:pt idx="236">
                  <c:v>39416</c:v>
                </c:pt>
                <c:pt idx="237">
                  <c:v>39419</c:v>
                </c:pt>
                <c:pt idx="238">
                  <c:v>39420</c:v>
                </c:pt>
                <c:pt idx="239">
                  <c:v>39421</c:v>
                </c:pt>
                <c:pt idx="240">
                  <c:v>39422</c:v>
                </c:pt>
                <c:pt idx="241">
                  <c:v>39423</c:v>
                </c:pt>
                <c:pt idx="242">
                  <c:v>39426</c:v>
                </c:pt>
                <c:pt idx="243">
                  <c:v>39427</c:v>
                </c:pt>
                <c:pt idx="244">
                  <c:v>39428</c:v>
                </c:pt>
                <c:pt idx="245">
                  <c:v>39429</c:v>
                </c:pt>
                <c:pt idx="246">
                  <c:v>39430</c:v>
                </c:pt>
                <c:pt idx="247">
                  <c:v>39433</c:v>
                </c:pt>
                <c:pt idx="248">
                  <c:v>39434</c:v>
                </c:pt>
                <c:pt idx="249">
                  <c:v>39435</c:v>
                </c:pt>
                <c:pt idx="250">
                  <c:v>39436</c:v>
                </c:pt>
                <c:pt idx="251">
                  <c:v>39437</c:v>
                </c:pt>
                <c:pt idx="252">
                  <c:v>39440</c:v>
                </c:pt>
                <c:pt idx="253">
                  <c:v>39442</c:v>
                </c:pt>
                <c:pt idx="254">
                  <c:v>39443</c:v>
                </c:pt>
                <c:pt idx="255">
                  <c:v>39444</c:v>
                </c:pt>
                <c:pt idx="256">
                  <c:v>39447</c:v>
                </c:pt>
                <c:pt idx="257">
                  <c:v>39449</c:v>
                </c:pt>
                <c:pt idx="258">
                  <c:v>39450</c:v>
                </c:pt>
                <c:pt idx="259">
                  <c:v>39451</c:v>
                </c:pt>
                <c:pt idx="260">
                  <c:v>39454</c:v>
                </c:pt>
                <c:pt idx="261">
                  <c:v>39455</c:v>
                </c:pt>
                <c:pt idx="262">
                  <c:v>39456</c:v>
                </c:pt>
                <c:pt idx="263">
                  <c:v>39457</c:v>
                </c:pt>
                <c:pt idx="264">
                  <c:v>39458</c:v>
                </c:pt>
                <c:pt idx="265">
                  <c:v>39461</c:v>
                </c:pt>
                <c:pt idx="266">
                  <c:v>39462</c:v>
                </c:pt>
                <c:pt idx="267">
                  <c:v>39463</c:v>
                </c:pt>
                <c:pt idx="268">
                  <c:v>39464</c:v>
                </c:pt>
                <c:pt idx="269">
                  <c:v>39465</c:v>
                </c:pt>
                <c:pt idx="270">
                  <c:v>39468</c:v>
                </c:pt>
                <c:pt idx="271">
                  <c:v>39469</c:v>
                </c:pt>
                <c:pt idx="272">
                  <c:v>39470</c:v>
                </c:pt>
                <c:pt idx="273">
                  <c:v>39471</c:v>
                </c:pt>
                <c:pt idx="274">
                  <c:v>39472</c:v>
                </c:pt>
                <c:pt idx="275">
                  <c:v>39475</c:v>
                </c:pt>
                <c:pt idx="276">
                  <c:v>39476</c:v>
                </c:pt>
                <c:pt idx="277">
                  <c:v>39477</c:v>
                </c:pt>
                <c:pt idx="278">
                  <c:v>39478</c:v>
                </c:pt>
                <c:pt idx="279">
                  <c:v>39479</c:v>
                </c:pt>
                <c:pt idx="280">
                  <c:v>39482</c:v>
                </c:pt>
                <c:pt idx="281">
                  <c:v>39483</c:v>
                </c:pt>
                <c:pt idx="282">
                  <c:v>39484</c:v>
                </c:pt>
                <c:pt idx="283">
                  <c:v>39485</c:v>
                </c:pt>
                <c:pt idx="284">
                  <c:v>39486</c:v>
                </c:pt>
                <c:pt idx="285">
                  <c:v>39489</c:v>
                </c:pt>
                <c:pt idx="286">
                  <c:v>39490</c:v>
                </c:pt>
                <c:pt idx="287">
                  <c:v>39491</c:v>
                </c:pt>
                <c:pt idx="288">
                  <c:v>39492</c:v>
                </c:pt>
                <c:pt idx="289">
                  <c:v>39493</c:v>
                </c:pt>
                <c:pt idx="290">
                  <c:v>39496</c:v>
                </c:pt>
                <c:pt idx="291">
                  <c:v>39497</c:v>
                </c:pt>
                <c:pt idx="292">
                  <c:v>39498</c:v>
                </c:pt>
                <c:pt idx="293">
                  <c:v>39499</c:v>
                </c:pt>
                <c:pt idx="294">
                  <c:v>39500</c:v>
                </c:pt>
                <c:pt idx="295">
                  <c:v>39503</c:v>
                </c:pt>
                <c:pt idx="296">
                  <c:v>39504</c:v>
                </c:pt>
                <c:pt idx="297">
                  <c:v>39505</c:v>
                </c:pt>
                <c:pt idx="298">
                  <c:v>39506</c:v>
                </c:pt>
                <c:pt idx="299">
                  <c:v>39507</c:v>
                </c:pt>
                <c:pt idx="300">
                  <c:v>39510</c:v>
                </c:pt>
                <c:pt idx="301">
                  <c:v>39511</c:v>
                </c:pt>
                <c:pt idx="302">
                  <c:v>39512</c:v>
                </c:pt>
                <c:pt idx="303">
                  <c:v>39513</c:v>
                </c:pt>
                <c:pt idx="304">
                  <c:v>39514</c:v>
                </c:pt>
                <c:pt idx="305">
                  <c:v>39517</c:v>
                </c:pt>
                <c:pt idx="306">
                  <c:v>39518</c:v>
                </c:pt>
                <c:pt idx="307">
                  <c:v>39519</c:v>
                </c:pt>
                <c:pt idx="308">
                  <c:v>39520</c:v>
                </c:pt>
                <c:pt idx="309">
                  <c:v>39521</c:v>
                </c:pt>
                <c:pt idx="310">
                  <c:v>39524</c:v>
                </c:pt>
                <c:pt idx="311">
                  <c:v>39525</c:v>
                </c:pt>
                <c:pt idx="312">
                  <c:v>39526</c:v>
                </c:pt>
                <c:pt idx="313">
                  <c:v>39527</c:v>
                </c:pt>
                <c:pt idx="314">
                  <c:v>39528</c:v>
                </c:pt>
                <c:pt idx="315">
                  <c:v>39531</c:v>
                </c:pt>
                <c:pt idx="316">
                  <c:v>39532</c:v>
                </c:pt>
                <c:pt idx="317">
                  <c:v>39533</c:v>
                </c:pt>
                <c:pt idx="318">
                  <c:v>39534</c:v>
                </c:pt>
                <c:pt idx="319">
                  <c:v>39535</c:v>
                </c:pt>
                <c:pt idx="320">
                  <c:v>39538</c:v>
                </c:pt>
              </c:numCache>
            </c:numRef>
          </c:cat>
          <c:val>
            <c:numRef>
              <c:f>'[4]12'!$Z$12:$Z$332</c:f>
              <c:numCache>
                <c:ptCount val="321"/>
                <c:pt idx="0">
                  <c:v>83</c:v>
                </c:pt>
                <c:pt idx="1">
                  <c:v>83.5</c:v>
                </c:pt>
                <c:pt idx="2">
                  <c:v>83.5</c:v>
                </c:pt>
                <c:pt idx="3">
                  <c:v>83.5</c:v>
                </c:pt>
                <c:pt idx="4">
                  <c:v>83.5</c:v>
                </c:pt>
                <c:pt idx="5">
                  <c:v>83.5</c:v>
                </c:pt>
                <c:pt idx="6">
                  <c:v>83.5</c:v>
                </c:pt>
                <c:pt idx="7">
                  <c:v>83.5</c:v>
                </c:pt>
                <c:pt idx="8">
                  <c:v>83.5</c:v>
                </c:pt>
                <c:pt idx="9">
                  <c:v>83.3</c:v>
                </c:pt>
                <c:pt idx="10">
                  <c:v>83.3</c:v>
                </c:pt>
                <c:pt idx="11">
                  <c:v>83.3</c:v>
                </c:pt>
                <c:pt idx="12">
                  <c:v>83.3</c:v>
                </c:pt>
                <c:pt idx="13">
                  <c:v>83.3</c:v>
                </c:pt>
                <c:pt idx="14">
                  <c:v>83.3</c:v>
                </c:pt>
                <c:pt idx="15">
                  <c:v>83.3</c:v>
                </c:pt>
                <c:pt idx="16">
                  <c:v>83.3</c:v>
                </c:pt>
                <c:pt idx="17">
                  <c:v>83.3</c:v>
                </c:pt>
                <c:pt idx="18">
                  <c:v>83.3</c:v>
                </c:pt>
                <c:pt idx="19">
                  <c:v>83.2</c:v>
                </c:pt>
                <c:pt idx="20">
                  <c:v>83.2</c:v>
                </c:pt>
                <c:pt idx="21">
                  <c:v>83.3</c:v>
                </c:pt>
                <c:pt idx="22">
                  <c:v>83.3</c:v>
                </c:pt>
                <c:pt idx="23">
                  <c:v>83.1</c:v>
                </c:pt>
                <c:pt idx="24">
                  <c:v>83.1</c:v>
                </c:pt>
                <c:pt idx="25">
                  <c:v>83.1</c:v>
                </c:pt>
                <c:pt idx="26">
                  <c:v>83.1</c:v>
                </c:pt>
                <c:pt idx="27">
                  <c:v>83</c:v>
                </c:pt>
                <c:pt idx="28">
                  <c:v>83</c:v>
                </c:pt>
                <c:pt idx="29">
                  <c:v>83</c:v>
                </c:pt>
                <c:pt idx="30">
                  <c:v>83</c:v>
                </c:pt>
                <c:pt idx="31">
                  <c:v>83</c:v>
                </c:pt>
                <c:pt idx="32">
                  <c:v>83</c:v>
                </c:pt>
                <c:pt idx="33">
                  <c:v>83</c:v>
                </c:pt>
                <c:pt idx="34">
                  <c:v>83</c:v>
                </c:pt>
                <c:pt idx="35">
                  <c:v>92.7</c:v>
                </c:pt>
                <c:pt idx="36">
                  <c:v>92.7</c:v>
                </c:pt>
                <c:pt idx="37">
                  <c:v>92.7</c:v>
                </c:pt>
                <c:pt idx="38">
                  <c:v>92.7</c:v>
                </c:pt>
                <c:pt idx="39">
                  <c:v>93.7</c:v>
                </c:pt>
                <c:pt idx="40">
                  <c:v>93.7</c:v>
                </c:pt>
                <c:pt idx="41">
                  <c:v>93.6</c:v>
                </c:pt>
                <c:pt idx="42">
                  <c:v>93.6</c:v>
                </c:pt>
                <c:pt idx="43">
                  <c:v>94.6</c:v>
                </c:pt>
                <c:pt idx="44">
                  <c:v>94.6</c:v>
                </c:pt>
                <c:pt idx="45">
                  <c:v>94.6</c:v>
                </c:pt>
                <c:pt idx="46">
                  <c:v>94.6</c:v>
                </c:pt>
                <c:pt idx="47">
                  <c:v>94.6</c:v>
                </c:pt>
                <c:pt idx="48">
                  <c:v>94.6</c:v>
                </c:pt>
                <c:pt idx="49">
                  <c:v>94.6</c:v>
                </c:pt>
                <c:pt idx="50">
                  <c:v>94.6</c:v>
                </c:pt>
                <c:pt idx="51">
                  <c:v>94.6</c:v>
                </c:pt>
                <c:pt idx="52">
                  <c:v>86.5</c:v>
                </c:pt>
                <c:pt idx="53">
                  <c:v>86.5</c:v>
                </c:pt>
                <c:pt idx="54">
                  <c:v>86.5</c:v>
                </c:pt>
                <c:pt idx="55">
                  <c:v>86.7</c:v>
                </c:pt>
                <c:pt idx="56">
                  <c:v>86.7</c:v>
                </c:pt>
                <c:pt idx="57">
                  <c:v>86.7</c:v>
                </c:pt>
                <c:pt idx="58">
                  <c:v>86.6</c:v>
                </c:pt>
                <c:pt idx="59">
                  <c:v>86.6</c:v>
                </c:pt>
                <c:pt idx="60">
                  <c:v>86.6</c:v>
                </c:pt>
                <c:pt idx="61">
                  <c:v>86.6</c:v>
                </c:pt>
                <c:pt idx="62">
                  <c:v>86.6</c:v>
                </c:pt>
                <c:pt idx="63">
                  <c:v>86.6</c:v>
                </c:pt>
                <c:pt idx="64">
                  <c:v>86.6</c:v>
                </c:pt>
                <c:pt idx="65">
                  <c:v>86.6</c:v>
                </c:pt>
                <c:pt idx="66">
                  <c:v>86.6</c:v>
                </c:pt>
                <c:pt idx="67">
                  <c:v>86.5</c:v>
                </c:pt>
                <c:pt idx="68">
                  <c:v>86.5</c:v>
                </c:pt>
                <c:pt idx="69">
                  <c:v>86.5</c:v>
                </c:pt>
                <c:pt idx="70">
                  <c:v>86.5</c:v>
                </c:pt>
                <c:pt idx="71">
                  <c:v>86.5</c:v>
                </c:pt>
                <c:pt idx="72">
                  <c:v>86.5</c:v>
                </c:pt>
                <c:pt idx="73">
                  <c:v>86.4</c:v>
                </c:pt>
                <c:pt idx="74">
                  <c:v>86.4</c:v>
                </c:pt>
                <c:pt idx="75">
                  <c:v>86.4</c:v>
                </c:pt>
                <c:pt idx="76">
                  <c:v>86.4</c:v>
                </c:pt>
                <c:pt idx="77">
                  <c:v>86.4</c:v>
                </c:pt>
                <c:pt idx="78">
                  <c:v>86.4</c:v>
                </c:pt>
                <c:pt idx="79">
                  <c:v>86.4</c:v>
                </c:pt>
                <c:pt idx="80">
                  <c:v>85.6</c:v>
                </c:pt>
                <c:pt idx="81">
                  <c:v>85.6</c:v>
                </c:pt>
                <c:pt idx="82">
                  <c:v>85.6</c:v>
                </c:pt>
                <c:pt idx="83">
                  <c:v>85.6</c:v>
                </c:pt>
                <c:pt idx="84">
                  <c:v>85.6</c:v>
                </c:pt>
                <c:pt idx="85">
                  <c:v>85.6</c:v>
                </c:pt>
                <c:pt idx="86">
                  <c:v>85.6</c:v>
                </c:pt>
                <c:pt idx="87">
                  <c:v>85.6</c:v>
                </c:pt>
                <c:pt idx="88">
                  <c:v>85.6</c:v>
                </c:pt>
                <c:pt idx="89">
                  <c:v>85.6</c:v>
                </c:pt>
                <c:pt idx="90">
                  <c:v>85.6</c:v>
                </c:pt>
                <c:pt idx="91">
                  <c:v>85.2</c:v>
                </c:pt>
                <c:pt idx="92">
                  <c:v>85.2</c:v>
                </c:pt>
                <c:pt idx="93">
                  <c:v>85.2</c:v>
                </c:pt>
                <c:pt idx="94">
                  <c:v>84.9</c:v>
                </c:pt>
                <c:pt idx="95">
                  <c:v>84.9</c:v>
                </c:pt>
                <c:pt idx="96">
                  <c:v>84.8</c:v>
                </c:pt>
                <c:pt idx="97">
                  <c:v>84.8</c:v>
                </c:pt>
                <c:pt idx="98">
                  <c:v>84.8</c:v>
                </c:pt>
                <c:pt idx="99">
                  <c:v>84.8</c:v>
                </c:pt>
                <c:pt idx="100">
                  <c:v>84.8</c:v>
                </c:pt>
                <c:pt idx="101">
                  <c:v>79</c:v>
                </c:pt>
                <c:pt idx="102">
                  <c:v>79</c:v>
                </c:pt>
                <c:pt idx="103">
                  <c:v>79</c:v>
                </c:pt>
                <c:pt idx="104">
                  <c:v>79</c:v>
                </c:pt>
                <c:pt idx="105">
                  <c:v>79</c:v>
                </c:pt>
                <c:pt idx="106">
                  <c:v>79</c:v>
                </c:pt>
                <c:pt idx="107">
                  <c:v>78.9</c:v>
                </c:pt>
                <c:pt idx="108">
                  <c:v>78.4</c:v>
                </c:pt>
                <c:pt idx="109">
                  <c:v>78.4</c:v>
                </c:pt>
                <c:pt idx="110">
                  <c:v>78.4</c:v>
                </c:pt>
                <c:pt idx="111">
                  <c:v>78.4</c:v>
                </c:pt>
                <c:pt idx="112">
                  <c:v>77.9</c:v>
                </c:pt>
                <c:pt idx="113">
                  <c:v>77.9</c:v>
                </c:pt>
                <c:pt idx="114">
                  <c:v>77.9</c:v>
                </c:pt>
                <c:pt idx="115">
                  <c:v>77.9</c:v>
                </c:pt>
                <c:pt idx="116">
                  <c:v>77.9</c:v>
                </c:pt>
                <c:pt idx="117">
                  <c:v>77.9</c:v>
                </c:pt>
                <c:pt idx="118">
                  <c:v>77.9</c:v>
                </c:pt>
                <c:pt idx="119">
                  <c:v>77.9</c:v>
                </c:pt>
                <c:pt idx="120">
                  <c:v>77.9</c:v>
                </c:pt>
                <c:pt idx="121">
                  <c:v>77.9</c:v>
                </c:pt>
                <c:pt idx="122">
                  <c:v>77.9</c:v>
                </c:pt>
                <c:pt idx="123">
                  <c:v>77.9</c:v>
                </c:pt>
                <c:pt idx="124">
                  <c:v>77.9</c:v>
                </c:pt>
                <c:pt idx="125">
                  <c:v>77.9</c:v>
                </c:pt>
                <c:pt idx="126">
                  <c:v>78</c:v>
                </c:pt>
                <c:pt idx="127">
                  <c:v>78</c:v>
                </c:pt>
                <c:pt idx="128">
                  <c:v>68</c:v>
                </c:pt>
                <c:pt idx="129">
                  <c:v>68</c:v>
                </c:pt>
                <c:pt idx="130">
                  <c:v>75</c:v>
                </c:pt>
                <c:pt idx="131">
                  <c:v>75</c:v>
                </c:pt>
                <c:pt idx="132">
                  <c:v>67.4</c:v>
                </c:pt>
                <c:pt idx="133">
                  <c:v>67.4</c:v>
                </c:pt>
                <c:pt idx="134">
                  <c:v>67.4</c:v>
                </c:pt>
                <c:pt idx="135">
                  <c:v>67.4</c:v>
                </c:pt>
                <c:pt idx="136">
                  <c:v>67.4</c:v>
                </c:pt>
                <c:pt idx="137">
                  <c:v>77.7</c:v>
                </c:pt>
                <c:pt idx="138">
                  <c:v>77.7</c:v>
                </c:pt>
                <c:pt idx="139">
                  <c:v>77.7</c:v>
                </c:pt>
                <c:pt idx="140">
                  <c:v>77.7</c:v>
                </c:pt>
                <c:pt idx="141">
                  <c:v>77.7</c:v>
                </c:pt>
                <c:pt idx="142">
                  <c:v>77.7</c:v>
                </c:pt>
                <c:pt idx="143">
                  <c:v>76.3</c:v>
                </c:pt>
                <c:pt idx="144">
                  <c:v>76.3</c:v>
                </c:pt>
                <c:pt idx="145">
                  <c:v>76.7</c:v>
                </c:pt>
                <c:pt idx="146">
                  <c:v>76.7</c:v>
                </c:pt>
                <c:pt idx="147">
                  <c:v>77.8</c:v>
                </c:pt>
                <c:pt idx="148">
                  <c:v>81.5</c:v>
                </c:pt>
                <c:pt idx="149">
                  <c:v>78.4</c:v>
                </c:pt>
                <c:pt idx="150">
                  <c:v>81.5</c:v>
                </c:pt>
                <c:pt idx="151">
                  <c:v>84.3</c:v>
                </c:pt>
                <c:pt idx="152">
                  <c:v>84.3</c:v>
                </c:pt>
                <c:pt idx="153">
                  <c:v>84.3</c:v>
                </c:pt>
                <c:pt idx="154">
                  <c:v>84.3</c:v>
                </c:pt>
                <c:pt idx="155">
                  <c:v>84.3</c:v>
                </c:pt>
                <c:pt idx="156">
                  <c:v>85.1</c:v>
                </c:pt>
                <c:pt idx="157">
                  <c:v>79.9</c:v>
                </c:pt>
                <c:pt idx="158">
                  <c:v>80.6</c:v>
                </c:pt>
                <c:pt idx="159">
                  <c:v>82.1</c:v>
                </c:pt>
                <c:pt idx="160">
                  <c:v>82.2</c:v>
                </c:pt>
                <c:pt idx="161">
                  <c:v>90</c:v>
                </c:pt>
                <c:pt idx="162">
                  <c:v>87.5</c:v>
                </c:pt>
                <c:pt idx="163">
                  <c:v>87.5</c:v>
                </c:pt>
                <c:pt idx="164">
                  <c:v>87.7</c:v>
                </c:pt>
                <c:pt idx="165">
                  <c:v>87.7</c:v>
                </c:pt>
                <c:pt idx="166">
                  <c:v>102.6</c:v>
                </c:pt>
                <c:pt idx="167">
                  <c:v>102.6</c:v>
                </c:pt>
                <c:pt idx="168">
                  <c:v>104.3</c:v>
                </c:pt>
                <c:pt idx="169">
                  <c:v>104.3</c:v>
                </c:pt>
                <c:pt idx="170">
                  <c:v>92.5</c:v>
                </c:pt>
                <c:pt idx="171">
                  <c:v>125.4</c:v>
                </c:pt>
                <c:pt idx="172">
                  <c:v>125.4</c:v>
                </c:pt>
                <c:pt idx="173">
                  <c:v>127</c:v>
                </c:pt>
                <c:pt idx="174">
                  <c:v>131.7</c:v>
                </c:pt>
                <c:pt idx="175">
                  <c:v>131.6</c:v>
                </c:pt>
                <c:pt idx="176">
                  <c:v>131.6</c:v>
                </c:pt>
                <c:pt idx="177">
                  <c:v>134.5</c:v>
                </c:pt>
                <c:pt idx="178">
                  <c:v>134.5</c:v>
                </c:pt>
                <c:pt idx="179">
                  <c:v>134.4</c:v>
                </c:pt>
                <c:pt idx="180">
                  <c:v>134.4</c:v>
                </c:pt>
                <c:pt idx="181">
                  <c:v>134.4</c:v>
                </c:pt>
                <c:pt idx="182">
                  <c:v>134.5</c:v>
                </c:pt>
                <c:pt idx="183">
                  <c:v>135.2</c:v>
                </c:pt>
                <c:pt idx="184">
                  <c:v>119</c:v>
                </c:pt>
                <c:pt idx="185">
                  <c:v>118.9</c:v>
                </c:pt>
                <c:pt idx="186">
                  <c:v>118.9</c:v>
                </c:pt>
                <c:pt idx="187">
                  <c:v>118.9</c:v>
                </c:pt>
                <c:pt idx="188">
                  <c:v>118.9</c:v>
                </c:pt>
                <c:pt idx="189">
                  <c:v>119.9</c:v>
                </c:pt>
                <c:pt idx="190">
                  <c:v>119.9</c:v>
                </c:pt>
                <c:pt idx="198">
                  <c:v>109.7</c:v>
                </c:pt>
                <c:pt idx="199">
                  <c:v>109.7</c:v>
                </c:pt>
                <c:pt idx="200">
                  <c:v>126.4</c:v>
                </c:pt>
                <c:pt idx="201">
                  <c:v>126.4</c:v>
                </c:pt>
                <c:pt idx="202">
                  <c:v>126.4</c:v>
                </c:pt>
                <c:pt idx="203">
                  <c:v>109.7</c:v>
                </c:pt>
                <c:pt idx="204">
                  <c:v>125.4</c:v>
                </c:pt>
                <c:pt idx="205">
                  <c:v>125.4</c:v>
                </c:pt>
                <c:pt idx="206">
                  <c:v>125.5</c:v>
                </c:pt>
                <c:pt idx="207">
                  <c:v>125.8</c:v>
                </c:pt>
                <c:pt idx="208">
                  <c:v>125.8</c:v>
                </c:pt>
                <c:pt idx="209">
                  <c:v>125.8</c:v>
                </c:pt>
                <c:pt idx="210">
                  <c:v>132.6</c:v>
                </c:pt>
                <c:pt idx="211">
                  <c:v>132.6</c:v>
                </c:pt>
                <c:pt idx="212">
                  <c:v>135.1</c:v>
                </c:pt>
                <c:pt idx="213">
                  <c:v>135.1</c:v>
                </c:pt>
                <c:pt idx="214">
                  <c:v>153.8</c:v>
                </c:pt>
                <c:pt idx="215">
                  <c:v>153.8</c:v>
                </c:pt>
                <c:pt idx="216">
                  <c:v>158.5</c:v>
                </c:pt>
                <c:pt idx="217">
                  <c:v>158.5</c:v>
                </c:pt>
                <c:pt idx="218">
                  <c:v>158.5</c:v>
                </c:pt>
                <c:pt idx="219">
                  <c:v>158.5</c:v>
                </c:pt>
                <c:pt idx="220">
                  <c:v>150.4</c:v>
                </c:pt>
                <c:pt idx="221">
                  <c:v>158.3</c:v>
                </c:pt>
                <c:pt idx="222">
                  <c:v>162.8</c:v>
                </c:pt>
                <c:pt idx="223">
                  <c:v>162.7</c:v>
                </c:pt>
                <c:pt idx="224">
                  <c:v>162.7</c:v>
                </c:pt>
                <c:pt idx="225">
                  <c:v>162.8</c:v>
                </c:pt>
                <c:pt idx="226">
                  <c:v>162.8</c:v>
                </c:pt>
                <c:pt idx="227">
                  <c:v>162.6</c:v>
                </c:pt>
                <c:pt idx="228">
                  <c:v>163.3</c:v>
                </c:pt>
                <c:pt idx="229">
                  <c:v>155.1</c:v>
                </c:pt>
                <c:pt idx="230">
                  <c:v>155</c:v>
                </c:pt>
                <c:pt idx="231">
                  <c:v>155</c:v>
                </c:pt>
                <c:pt idx="232">
                  <c:v>199.3</c:v>
                </c:pt>
                <c:pt idx="233">
                  <c:v>208.9</c:v>
                </c:pt>
                <c:pt idx="234">
                  <c:v>210.6</c:v>
                </c:pt>
                <c:pt idx="235">
                  <c:v>209.8</c:v>
                </c:pt>
                <c:pt idx="236">
                  <c:v>203.4</c:v>
                </c:pt>
                <c:pt idx="237">
                  <c:v>204.2</c:v>
                </c:pt>
                <c:pt idx="238">
                  <c:v>204.1</c:v>
                </c:pt>
                <c:pt idx="239">
                  <c:v>231.5</c:v>
                </c:pt>
                <c:pt idx="240">
                  <c:v>206</c:v>
                </c:pt>
                <c:pt idx="241">
                  <c:v>212.4</c:v>
                </c:pt>
                <c:pt idx="242">
                  <c:v>212.5</c:v>
                </c:pt>
                <c:pt idx="243">
                  <c:v>212.9</c:v>
                </c:pt>
                <c:pt idx="244">
                  <c:v>213</c:v>
                </c:pt>
                <c:pt idx="245">
                  <c:v>213</c:v>
                </c:pt>
                <c:pt idx="246">
                  <c:v>213</c:v>
                </c:pt>
                <c:pt idx="247">
                  <c:v>227.2</c:v>
                </c:pt>
                <c:pt idx="248">
                  <c:v>227.1</c:v>
                </c:pt>
                <c:pt idx="249">
                  <c:v>227.1</c:v>
                </c:pt>
                <c:pt idx="250">
                  <c:v>233.8</c:v>
                </c:pt>
                <c:pt idx="251">
                  <c:v>244.9</c:v>
                </c:pt>
                <c:pt idx="252">
                  <c:v>289.2</c:v>
                </c:pt>
                <c:pt idx="253">
                  <c:v>289.2</c:v>
                </c:pt>
                <c:pt idx="254">
                  <c:v>289.2</c:v>
                </c:pt>
                <c:pt idx="255">
                  <c:v>261.5</c:v>
                </c:pt>
                <c:pt idx="256">
                  <c:v>261.9</c:v>
                </c:pt>
                <c:pt idx="257">
                  <c:v>261.9</c:v>
                </c:pt>
                <c:pt idx="258">
                  <c:v>257.1</c:v>
                </c:pt>
                <c:pt idx="259">
                  <c:v>262</c:v>
                </c:pt>
                <c:pt idx="260">
                  <c:v>262</c:v>
                </c:pt>
                <c:pt idx="261">
                  <c:v>262</c:v>
                </c:pt>
                <c:pt idx="262">
                  <c:v>298</c:v>
                </c:pt>
                <c:pt idx="263">
                  <c:v>298</c:v>
                </c:pt>
                <c:pt idx="264">
                  <c:v>298</c:v>
                </c:pt>
                <c:pt idx="265">
                  <c:v>298</c:v>
                </c:pt>
                <c:pt idx="266">
                  <c:v>298</c:v>
                </c:pt>
                <c:pt idx="267">
                  <c:v>297.9</c:v>
                </c:pt>
                <c:pt idx="268">
                  <c:v>297.9</c:v>
                </c:pt>
                <c:pt idx="269">
                  <c:v>302.7</c:v>
                </c:pt>
                <c:pt idx="270">
                  <c:v>239.2</c:v>
                </c:pt>
                <c:pt idx="271">
                  <c:v>239.1</c:v>
                </c:pt>
                <c:pt idx="272">
                  <c:v>240.8</c:v>
                </c:pt>
                <c:pt idx="273">
                  <c:v>240.8</c:v>
                </c:pt>
                <c:pt idx="274">
                  <c:v>240.8</c:v>
                </c:pt>
                <c:pt idx="275">
                  <c:v>240.8</c:v>
                </c:pt>
                <c:pt idx="276">
                  <c:v>240.8</c:v>
                </c:pt>
                <c:pt idx="277">
                  <c:v>240.8</c:v>
                </c:pt>
                <c:pt idx="278">
                  <c:v>241</c:v>
                </c:pt>
                <c:pt idx="279">
                  <c:v>292.2</c:v>
                </c:pt>
                <c:pt idx="280">
                  <c:v>285.1</c:v>
                </c:pt>
                <c:pt idx="281">
                  <c:v>321.2</c:v>
                </c:pt>
                <c:pt idx="282">
                  <c:v>339.9</c:v>
                </c:pt>
                <c:pt idx="283">
                  <c:v>339.9</c:v>
                </c:pt>
                <c:pt idx="284">
                  <c:v>339.9</c:v>
                </c:pt>
                <c:pt idx="285">
                  <c:v>342.7</c:v>
                </c:pt>
                <c:pt idx="286">
                  <c:v>342.7</c:v>
                </c:pt>
                <c:pt idx="287">
                  <c:v>342.7</c:v>
                </c:pt>
                <c:pt idx="288">
                  <c:v>342.7</c:v>
                </c:pt>
                <c:pt idx="289">
                  <c:v>342.8</c:v>
                </c:pt>
                <c:pt idx="290">
                  <c:v>347.1</c:v>
                </c:pt>
                <c:pt idx="291">
                  <c:v>347.4</c:v>
                </c:pt>
                <c:pt idx="292">
                  <c:v>347.4</c:v>
                </c:pt>
                <c:pt idx="293">
                  <c:v>347.4</c:v>
                </c:pt>
                <c:pt idx="294">
                  <c:v>326.6</c:v>
                </c:pt>
                <c:pt idx="295">
                  <c:v>329.8</c:v>
                </c:pt>
                <c:pt idx="296">
                  <c:v>329.8</c:v>
                </c:pt>
                <c:pt idx="297">
                  <c:v>329.8</c:v>
                </c:pt>
                <c:pt idx="298">
                  <c:v>329.8</c:v>
                </c:pt>
                <c:pt idx="299">
                  <c:v>320.3</c:v>
                </c:pt>
                <c:pt idx="300">
                  <c:v>343.3</c:v>
                </c:pt>
                <c:pt idx="301">
                  <c:v>343.3</c:v>
                </c:pt>
                <c:pt idx="302">
                  <c:v>343.3</c:v>
                </c:pt>
                <c:pt idx="303">
                  <c:v>350.2</c:v>
                </c:pt>
                <c:pt idx="304">
                  <c:v>350.3</c:v>
                </c:pt>
                <c:pt idx="305">
                  <c:v>374.5</c:v>
                </c:pt>
                <c:pt idx="306">
                  <c:v>377</c:v>
                </c:pt>
                <c:pt idx="307">
                  <c:v>376.9</c:v>
                </c:pt>
                <c:pt idx="308">
                  <c:v>376.9</c:v>
                </c:pt>
                <c:pt idx="309">
                  <c:v>376.9</c:v>
                </c:pt>
                <c:pt idx="310">
                  <c:v>394.4</c:v>
                </c:pt>
                <c:pt idx="311">
                  <c:v>394.3</c:v>
                </c:pt>
                <c:pt idx="312">
                  <c:v>394.4</c:v>
                </c:pt>
                <c:pt idx="313">
                  <c:v>401.4</c:v>
                </c:pt>
                <c:pt idx="314">
                  <c:v>401.4</c:v>
                </c:pt>
                <c:pt idx="315">
                  <c:v>401.4</c:v>
                </c:pt>
                <c:pt idx="316">
                  <c:v>401</c:v>
                </c:pt>
                <c:pt idx="317">
                  <c:v>409.4</c:v>
                </c:pt>
                <c:pt idx="318">
                  <c:v>409.4</c:v>
                </c:pt>
                <c:pt idx="319">
                  <c:v>414.9</c:v>
                </c:pt>
                <c:pt idx="320">
                  <c:v>438.4</c:v>
                </c:pt>
              </c:numCache>
            </c:numRef>
          </c:val>
          <c:smooth val="0"/>
        </c:ser>
        <c:ser>
          <c:idx val="2"/>
          <c:order val="1"/>
          <c:tx>
            <c:strRef>
              <c:f>'[4]12'!$AA$11</c:f>
              <c:strCache>
                <c:ptCount val="1"/>
                <c:pt idx="0">
                  <c:v>Credit Card 1-4 Yr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'[4]12'!$X$12:$X$332</c:f>
              <c:numCache>
                <c:ptCount val="321"/>
                <c:pt idx="0">
                  <c:v>39084</c:v>
                </c:pt>
                <c:pt idx="1">
                  <c:v>39085</c:v>
                </c:pt>
                <c:pt idx="2">
                  <c:v>39086</c:v>
                </c:pt>
                <c:pt idx="3">
                  <c:v>39087</c:v>
                </c:pt>
                <c:pt idx="4">
                  <c:v>39090</c:v>
                </c:pt>
                <c:pt idx="5">
                  <c:v>39091</c:v>
                </c:pt>
                <c:pt idx="6">
                  <c:v>39092</c:v>
                </c:pt>
                <c:pt idx="7">
                  <c:v>39093</c:v>
                </c:pt>
                <c:pt idx="8">
                  <c:v>39094</c:v>
                </c:pt>
                <c:pt idx="9">
                  <c:v>39097</c:v>
                </c:pt>
                <c:pt idx="10">
                  <c:v>39098</c:v>
                </c:pt>
                <c:pt idx="11">
                  <c:v>39099</c:v>
                </c:pt>
                <c:pt idx="12">
                  <c:v>39100</c:v>
                </c:pt>
                <c:pt idx="13">
                  <c:v>39101</c:v>
                </c:pt>
                <c:pt idx="14">
                  <c:v>39104</c:v>
                </c:pt>
                <c:pt idx="15">
                  <c:v>39105</c:v>
                </c:pt>
                <c:pt idx="16">
                  <c:v>39106</c:v>
                </c:pt>
                <c:pt idx="17">
                  <c:v>39107</c:v>
                </c:pt>
                <c:pt idx="18">
                  <c:v>39108</c:v>
                </c:pt>
                <c:pt idx="19">
                  <c:v>39111</c:v>
                </c:pt>
                <c:pt idx="20">
                  <c:v>39112</c:v>
                </c:pt>
                <c:pt idx="21">
                  <c:v>39113</c:v>
                </c:pt>
                <c:pt idx="22">
                  <c:v>39114</c:v>
                </c:pt>
                <c:pt idx="23">
                  <c:v>39115</c:v>
                </c:pt>
                <c:pt idx="24">
                  <c:v>39118</c:v>
                </c:pt>
                <c:pt idx="25">
                  <c:v>39119</c:v>
                </c:pt>
                <c:pt idx="26">
                  <c:v>39120</c:v>
                </c:pt>
                <c:pt idx="27">
                  <c:v>39121</c:v>
                </c:pt>
                <c:pt idx="28">
                  <c:v>39122</c:v>
                </c:pt>
                <c:pt idx="29">
                  <c:v>39125</c:v>
                </c:pt>
                <c:pt idx="30">
                  <c:v>39126</c:v>
                </c:pt>
                <c:pt idx="31">
                  <c:v>39127</c:v>
                </c:pt>
                <c:pt idx="32">
                  <c:v>39128</c:v>
                </c:pt>
                <c:pt idx="33">
                  <c:v>39129</c:v>
                </c:pt>
                <c:pt idx="34">
                  <c:v>39132</c:v>
                </c:pt>
                <c:pt idx="35">
                  <c:v>39133</c:v>
                </c:pt>
                <c:pt idx="36">
                  <c:v>39134</c:v>
                </c:pt>
                <c:pt idx="37">
                  <c:v>39135</c:v>
                </c:pt>
                <c:pt idx="38">
                  <c:v>39136</c:v>
                </c:pt>
                <c:pt idx="39">
                  <c:v>39139</c:v>
                </c:pt>
                <c:pt idx="40">
                  <c:v>39140</c:v>
                </c:pt>
                <c:pt idx="41">
                  <c:v>39141</c:v>
                </c:pt>
                <c:pt idx="42">
                  <c:v>39142</c:v>
                </c:pt>
                <c:pt idx="43">
                  <c:v>39143</c:v>
                </c:pt>
                <c:pt idx="44">
                  <c:v>39146</c:v>
                </c:pt>
                <c:pt idx="45">
                  <c:v>39147</c:v>
                </c:pt>
                <c:pt idx="46">
                  <c:v>39148</c:v>
                </c:pt>
                <c:pt idx="47">
                  <c:v>39149</c:v>
                </c:pt>
                <c:pt idx="48">
                  <c:v>39150</c:v>
                </c:pt>
                <c:pt idx="49">
                  <c:v>39153</c:v>
                </c:pt>
                <c:pt idx="50">
                  <c:v>39154</c:v>
                </c:pt>
                <c:pt idx="51">
                  <c:v>39155</c:v>
                </c:pt>
                <c:pt idx="52">
                  <c:v>39156</c:v>
                </c:pt>
                <c:pt idx="53">
                  <c:v>39157</c:v>
                </c:pt>
                <c:pt idx="54">
                  <c:v>39160</c:v>
                </c:pt>
                <c:pt idx="55">
                  <c:v>39161</c:v>
                </c:pt>
                <c:pt idx="56">
                  <c:v>39162</c:v>
                </c:pt>
                <c:pt idx="57">
                  <c:v>39163</c:v>
                </c:pt>
                <c:pt idx="58">
                  <c:v>39164</c:v>
                </c:pt>
                <c:pt idx="59">
                  <c:v>39167</c:v>
                </c:pt>
                <c:pt idx="60">
                  <c:v>39168</c:v>
                </c:pt>
                <c:pt idx="61">
                  <c:v>39169</c:v>
                </c:pt>
                <c:pt idx="62">
                  <c:v>39170</c:v>
                </c:pt>
                <c:pt idx="63">
                  <c:v>39171</c:v>
                </c:pt>
                <c:pt idx="64">
                  <c:v>39174</c:v>
                </c:pt>
                <c:pt idx="65">
                  <c:v>39175</c:v>
                </c:pt>
                <c:pt idx="66">
                  <c:v>39176</c:v>
                </c:pt>
                <c:pt idx="67">
                  <c:v>39177</c:v>
                </c:pt>
                <c:pt idx="68">
                  <c:v>39182</c:v>
                </c:pt>
                <c:pt idx="69">
                  <c:v>39183</c:v>
                </c:pt>
                <c:pt idx="70">
                  <c:v>39184</c:v>
                </c:pt>
                <c:pt idx="71">
                  <c:v>39185</c:v>
                </c:pt>
                <c:pt idx="72">
                  <c:v>39188</c:v>
                </c:pt>
                <c:pt idx="73">
                  <c:v>39189</c:v>
                </c:pt>
                <c:pt idx="74">
                  <c:v>39190</c:v>
                </c:pt>
                <c:pt idx="75">
                  <c:v>39191</c:v>
                </c:pt>
                <c:pt idx="76">
                  <c:v>39192</c:v>
                </c:pt>
                <c:pt idx="77">
                  <c:v>39195</c:v>
                </c:pt>
                <c:pt idx="78">
                  <c:v>39196</c:v>
                </c:pt>
                <c:pt idx="79">
                  <c:v>39197</c:v>
                </c:pt>
                <c:pt idx="80">
                  <c:v>39198</c:v>
                </c:pt>
                <c:pt idx="81">
                  <c:v>39199</c:v>
                </c:pt>
                <c:pt idx="82">
                  <c:v>39202</c:v>
                </c:pt>
                <c:pt idx="83">
                  <c:v>39203</c:v>
                </c:pt>
                <c:pt idx="84">
                  <c:v>39204</c:v>
                </c:pt>
                <c:pt idx="85">
                  <c:v>39205</c:v>
                </c:pt>
                <c:pt idx="86">
                  <c:v>39206</c:v>
                </c:pt>
                <c:pt idx="87">
                  <c:v>39209</c:v>
                </c:pt>
                <c:pt idx="88">
                  <c:v>39210</c:v>
                </c:pt>
                <c:pt idx="89">
                  <c:v>39211</c:v>
                </c:pt>
                <c:pt idx="90">
                  <c:v>39212</c:v>
                </c:pt>
                <c:pt idx="91">
                  <c:v>39213</c:v>
                </c:pt>
                <c:pt idx="92">
                  <c:v>39216</c:v>
                </c:pt>
                <c:pt idx="93">
                  <c:v>39217</c:v>
                </c:pt>
                <c:pt idx="94">
                  <c:v>39218</c:v>
                </c:pt>
                <c:pt idx="95">
                  <c:v>39219</c:v>
                </c:pt>
                <c:pt idx="96">
                  <c:v>39220</c:v>
                </c:pt>
                <c:pt idx="97">
                  <c:v>39223</c:v>
                </c:pt>
                <c:pt idx="98">
                  <c:v>39224</c:v>
                </c:pt>
                <c:pt idx="99">
                  <c:v>39225</c:v>
                </c:pt>
                <c:pt idx="100">
                  <c:v>39226</c:v>
                </c:pt>
                <c:pt idx="101">
                  <c:v>39227</c:v>
                </c:pt>
                <c:pt idx="102">
                  <c:v>39230</c:v>
                </c:pt>
                <c:pt idx="103">
                  <c:v>39231</c:v>
                </c:pt>
                <c:pt idx="104">
                  <c:v>39232</c:v>
                </c:pt>
                <c:pt idx="105">
                  <c:v>39233</c:v>
                </c:pt>
                <c:pt idx="106">
                  <c:v>39234</c:v>
                </c:pt>
                <c:pt idx="107">
                  <c:v>39237</c:v>
                </c:pt>
                <c:pt idx="108">
                  <c:v>39238</c:v>
                </c:pt>
                <c:pt idx="109">
                  <c:v>39239</c:v>
                </c:pt>
                <c:pt idx="110">
                  <c:v>39240</c:v>
                </c:pt>
                <c:pt idx="111">
                  <c:v>39241</c:v>
                </c:pt>
                <c:pt idx="112">
                  <c:v>39244</c:v>
                </c:pt>
                <c:pt idx="113">
                  <c:v>39245</c:v>
                </c:pt>
                <c:pt idx="114">
                  <c:v>39246</c:v>
                </c:pt>
                <c:pt idx="115">
                  <c:v>39247</c:v>
                </c:pt>
                <c:pt idx="116">
                  <c:v>39248</c:v>
                </c:pt>
                <c:pt idx="117">
                  <c:v>39251</c:v>
                </c:pt>
                <c:pt idx="118">
                  <c:v>39252</c:v>
                </c:pt>
                <c:pt idx="119">
                  <c:v>39253</c:v>
                </c:pt>
                <c:pt idx="120">
                  <c:v>39254</c:v>
                </c:pt>
                <c:pt idx="121">
                  <c:v>39255</c:v>
                </c:pt>
                <c:pt idx="122">
                  <c:v>39258</c:v>
                </c:pt>
                <c:pt idx="123">
                  <c:v>39259</c:v>
                </c:pt>
                <c:pt idx="124">
                  <c:v>39260</c:v>
                </c:pt>
                <c:pt idx="125">
                  <c:v>39261</c:v>
                </c:pt>
                <c:pt idx="126">
                  <c:v>39262</c:v>
                </c:pt>
                <c:pt idx="127">
                  <c:v>39265</c:v>
                </c:pt>
                <c:pt idx="128">
                  <c:v>39266</c:v>
                </c:pt>
                <c:pt idx="129">
                  <c:v>39267</c:v>
                </c:pt>
                <c:pt idx="130">
                  <c:v>39268</c:v>
                </c:pt>
                <c:pt idx="131">
                  <c:v>39269</c:v>
                </c:pt>
                <c:pt idx="132">
                  <c:v>39272</c:v>
                </c:pt>
                <c:pt idx="133">
                  <c:v>39273</c:v>
                </c:pt>
                <c:pt idx="134">
                  <c:v>39274</c:v>
                </c:pt>
                <c:pt idx="135">
                  <c:v>39275</c:v>
                </c:pt>
                <c:pt idx="136">
                  <c:v>39276</c:v>
                </c:pt>
                <c:pt idx="137">
                  <c:v>39279</c:v>
                </c:pt>
                <c:pt idx="138">
                  <c:v>39280</c:v>
                </c:pt>
                <c:pt idx="139">
                  <c:v>39281</c:v>
                </c:pt>
                <c:pt idx="140">
                  <c:v>39282</c:v>
                </c:pt>
                <c:pt idx="141">
                  <c:v>39283</c:v>
                </c:pt>
                <c:pt idx="142">
                  <c:v>39286</c:v>
                </c:pt>
                <c:pt idx="143">
                  <c:v>39287</c:v>
                </c:pt>
                <c:pt idx="144">
                  <c:v>39288</c:v>
                </c:pt>
                <c:pt idx="145">
                  <c:v>39289</c:v>
                </c:pt>
                <c:pt idx="146">
                  <c:v>39290</c:v>
                </c:pt>
                <c:pt idx="147">
                  <c:v>39293</c:v>
                </c:pt>
                <c:pt idx="148">
                  <c:v>39294</c:v>
                </c:pt>
                <c:pt idx="149">
                  <c:v>39295</c:v>
                </c:pt>
                <c:pt idx="150">
                  <c:v>39296</c:v>
                </c:pt>
                <c:pt idx="151">
                  <c:v>39297</c:v>
                </c:pt>
                <c:pt idx="152">
                  <c:v>39300</c:v>
                </c:pt>
                <c:pt idx="153">
                  <c:v>39301</c:v>
                </c:pt>
                <c:pt idx="154">
                  <c:v>39302</c:v>
                </c:pt>
                <c:pt idx="155">
                  <c:v>39303</c:v>
                </c:pt>
                <c:pt idx="156">
                  <c:v>39304</c:v>
                </c:pt>
                <c:pt idx="157">
                  <c:v>39307</c:v>
                </c:pt>
                <c:pt idx="158">
                  <c:v>39308</c:v>
                </c:pt>
                <c:pt idx="159">
                  <c:v>39309</c:v>
                </c:pt>
                <c:pt idx="160">
                  <c:v>39310</c:v>
                </c:pt>
                <c:pt idx="161">
                  <c:v>39311</c:v>
                </c:pt>
                <c:pt idx="162">
                  <c:v>39314</c:v>
                </c:pt>
                <c:pt idx="163">
                  <c:v>39315</c:v>
                </c:pt>
                <c:pt idx="164">
                  <c:v>39316</c:v>
                </c:pt>
                <c:pt idx="165">
                  <c:v>39317</c:v>
                </c:pt>
                <c:pt idx="166">
                  <c:v>39318</c:v>
                </c:pt>
                <c:pt idx="167">
                  <c:v>39321</c:v>
                </c:pt>
                <c:pt idx="168">
                  <c:v>39322</c:v>
                </c:pt>
                <c:pt idx="169">
                  <c:v>39323</c:v>
                </c:pt>
                <c:pt idx="170">
                  <c:v>39324</c:v>
                </c:pt>
                <c:pt idx="171">
                  <c:v>39325</c:v>
                </c:pt>
                <c:pt idx="172">
                  <c:v>39328</c:v>
                </c:pt>
                <c:pt idx="173">
                  <c:v>39329</c:v>
                </c:pt>
                <c:pt idx="174">
                  <c:v>39330</c:v>
                </c:pt>
                <c:pt idx="175">
                  <c:v>39331</c:v>
                </c:pt>
                <c:pt idx="176">
                  <c:v>39332</c:v>
                </c:pt>
                <c:pt idx="177">
                  <c:v>39335</c:v>
                </c:pt>
                <c:pt idx="178">
                  <c:v>39336</c:v>
                </c:pt>
                <c:pt idx="179">
                  <c:v>39337</c:v>
                </c:pt>
                <c:pt idx="180">
                  <c:v>39338</c:v>
                </c:pt>
                <c:pt idx="181">
                  <c:v>39339</c:v>
                </c:pt>
                <c:pt idx="182">
                  <c:v>39342</c:v>
                </c:pt>
                <c:pt idx="183">
                  <c:v>39343</c:v>
                </c:pt>
                <c:pt idx="184">
                  <c:v>39344</c:v>
                </c:pt>
                <c:pt idx="185">
                  <c:v>39345</c:v>
                </c:pt>
                <c:pt idx="186">
                  <c:v>39346</c:v>
                </c:pt>
                <c:pt idx="187">
                  <c:v>39349</c:v>
                </c:pt>
                <c:pt idx="188">
                  <c:v>39350</c:v>
                </c:pt>
                <c:pt idx="189">
                  <c:v>39351</c:v>
                </c:pt>
                <c:pt idx="190">
                  <c:v>39352</c:v>
                </c:pt>
                <c:pt idx="191">
                  <c:v>39353</c:v>
                </c:pt>
                <c:pt idx="192">
                  <c:v>39356</c:v>
                </c:pt>
                <c:pt idx="193">
                  <c:v>39357</c:v>
                </c:pt>
                <c:pt idx="194">
                  <c:v>39358</c:v>
                </c:pt>
                <c:pt idx="195">
                  <c:v>39359</c:v>
                </c:pt>
                <c:pt idx="196">
                  <c:v>39360</c:v>
                </c:pt>
                <c:pt idx="197">
                  <c:v>39363</c:v>
                </c:pt>
                <c:pt idx="198">
                  <c:v>39364</c:v>
                </c:pt>
                <c:pt idx="199">
                  <c:v>39365</c:v>
                </c:pt>
                <c:pt idx="200">
                  <c:v>39366</c:v>
                </c:pt>
                <c:pt idx="201">
                  <c:v>39367</c:v>
                </c:pt>
                <c:pt idx="202">
                  <c:v>39370</c:v>
                </c:pt>
                <c:pt idx="203">
                  <c:v>39371</c:v>
                </c:pt>
                <c:pt idx="204">
                  <c:v>39372</c:v>
                </c:pt>
                <c:pt idx="205">
                  <c:v>39373</c:v>
                </c:pt>
                <c:pt idx="206">
                  <c:v>39374</c:v>
                </c:pt>
                <c:pt idx="207">
                  <c:v>39377</c:v>
                </c:pt>
                <c:pt idx="208">
                  <c:v>39378</c:v>
                </c:pt>
                <c:pt idx="209">
                  <c:v>39379</c:v>
                </c:pt>
                <c:pt idx="210">
                  <c:v>39380</c:v>
                </c:pt>
                <c:pt idx="211">
                  <c:v>39381</c:v>
                </c:pt>
                <c:pt idx="212">
                  <c:v>39384</c:v>
                </c:pt>
                <c:pt idx="213">
                  <c:v>39385</c:v>
                </c:pt>
                <c:pt idx="214">
                  <c:v>39386</c:v>
                </c:pt>
                <c:pt idx="215">
                  <c:v>39387</c:v>
                </c:pt>
                <c:pt idx="216">
                  <c:v>39388</c:v>
                </c:pt>
                <c:pt idx="217">
                  <c:v>39391</c:v>
                </c:pt>
                <c:pt idx="218">
                  <c:v>39392</c:v>
                </c:pt>
                <c:pt idx="219">
                  <c:v>39393</c:v>
                </c:pt>
                <c:pt idx="220">
                  <c:v>39394</c:v>
                </c:pt>
                <c:pt idx="221">
                  <c:v>39395</c:v>
                </c:pt>
                <c:pt idx="222">
                  <c:v>39398</c:v>
                </c:pt>
                <c:pt idx="223">
                  <c:v>39399</c:v>
                </c:pt>
                <c:pt idx="224">
                  <c:v>39400</c:v>
                </c:pt>
                <c:pt idx="225">
                  <c:v>39401</c:v>
                </c:pt>
                <c:pt idx="226">
                  <c:v>39402</c:v>
                </c:pt>
                <c:pt idx="227">
                  <c:v>39405</c:v>
                </c:pt>
                <c:pt idx="228">
                  <c:v>39406</c:v>
                </c:pt>
                <c:pt idx="229">
                  <c:v>39407</c:v>
                </c:pt>
                <c:pt idx="230">
                  <c:v>39408</c:v>
                </c:pt>
                <c:pt idx="231">
                  <c:v>39409</c:v>
                </c:pt>
                <c:pt idx="232">
                  <c:v>39412</c:v>
                </c:pt>
                <c:pt idx="233">
                  <c:v>39413</c:v>
                </c:pt>
                <c:pt idx="234">
                  <c:v>39414</c:v>
                </c:pt>
                <c:pt idx="235">
                  <c:v>39415</c:v>
                </c:pt>
                <c:pt idx="236">
                  <c:v>39416</c:v>
                </c:pt>
                <c:pt idx="237">
                  <c:v>39419</c:v>
                </c:pt>
                <c:pt idx="238">
                  <c:v>39420</c:v>
                </c:pt>
                <c:pt idx="239">
                  <c:v>39421</c:v>
                </c:pt>
                <c:pt idx="240">
                  <c:v>39422</c:v>
                </c:pt>
                <c:pt idx="241">
                  <c:v>39423</c:v>
                </c:pt>
                <c:pt idx="242">
                  <c:v>39426</c:v>
                </c:pt>
                <c:pt idx="243">
                  <c:v>39427</c:v>
                </c:pt>
                <c:pt idx="244">
                  <c:v>39428</c:v>
                </c:pt>
                <c:pt idx="245">
                  <c:v>39429</c:v>
                </c:pt>
                <c:pt idx="246">
                  <c:v>39430</c:v>
                </c:pt>
                <c:pt idx="247">
                  <c:v>39433</c:v>
                </c:pt>
                <c:pt idx="248">
                  <c:v>39434</c:v>
                </c:pt>
                <c:pt idx="249">
                  <c:v>39435</c:v>
                </c:pt>
                <c:pt idx="250">
                  <c:v>39436</c:v>
                </c:pt>
                <c:pt idx="251">
                  <c:v>39437</c:v>
                </c:pt>
                <c:pt idx="252">
                  <c:v>39440</c:v>
                </c:pt>
                <c:pt idx="253">
                  <c:v>39442</c:v>
                </c:pt>
                <c:pt idx="254">
                  <c:v>39443</c:v>
                </c:pt>
                <c:pt idx="255">
                  <c:v>39444</c:v>
                </c:pt>
                <c:pt idx="256">
                  <c:v>39447</c:v>
                </c:pt>
                <c:pt idx="257">
                  <c:v>39449</c:v>
                </c:pt>
                <c:pt idx="258">
                  <c:v>39450</c:v>
                </c:pt>
                <c:pt idx="259">
                  <c:v>39451</c:v>
                </c:pt>
                <c:pt idx="260">
                  <c:v>39454</c:v>
                </c:pt>
                <c:pt idx="261">
                  <c:v>39455</c:v>
                </c:pt>
                <c:pt idx="262">
                  <c:v>39456</c:v>
                </c:pt>
                <c:pt idx="263">
                  <c:v>39457</c:v>
                </c:pt>
                <c:pt idx="264">
                  <c:v>39458</c:v>
                </c:pt>
                <c:pt idx="265">
                  <c:v>39461</c:v>
                </c:pt>
                <c:pt idx="266">
                  <c:v>39462</c:v>
                </c:pt>
                <c:pt idx="267">
                  <c:v>39463</c:v>
                </c:pt>
                <c:pt idx="268">
                  <c:v>39464</c:v>
                </c:pt>
                <c:pt idx="269">
                  <c:v>39465</c:v>
                </c:pt>
                <c:pt idx="270">
                  <c:v>39468</c:v>
                </c:pt>
                <c:pt idx="271">
                  <c:v>39469</c:v>
                </c:pt>
                <c:pt idx="272">
                  <c:v>39470</c:v>
                </c:pt>
                <c:pt idx="273">
                  <c:v>39471</c:v>
                </c:pt>
                <c:pt idx="274">
                  <c:v>39472</c:v>
                </c:pt>
                <c:pt idx="275">
                  <c:v>39475</c:v>
                </c:pt>
                <c:pt idx="276">
                  <c:v>39476</c:v>
                </c:pt>
                <c:pt idx="277">
                  <c:v>39477</c:v>
                </c:pt>
                <c:pt idx="278">
                  <c:v>39478</c:v>
                </c:pt>
                <c:pt idx="279">
                  <c:v>39479</c:v>
                </c:pt>
                <c:pt idx="280">
                  <c:v>39482</c:v>
                </c:pt>
                <c:pt idx="281">
                  <c:v>39483</c:v>
                </c:pt>
                <c:pt idx="282">
                  <c:v>39484</c:v>
                </c:pt>
                <c:pt idx="283">
                  <c:v>39485</c:v>
                </c:pt>
                <c:pt idx="284">
                  <c:v>39486</c:v>
                </c:pt>
                <c:pt idx="285">
                  <c:v>39489</c:v>
                </c:pt>
                <c:pt idx="286">
                  <c:v>39490</c:v>
                </c:pt>
                <c:pt idx="287">
                  <c:v>39491</c:v>
                </c:pt>
                <c:pt idx="288">
                  <c:v>39492</c:v>
                </c:pt>
                <c:pt idx="289">
                  <c:v>39493</c:v>
                </c:pt>
                <c:pt idx="290">
                  <c:v>39496</c:v>
                </c:pt>
                <c:pt idx="291">
                  <c:v>39497</c:v>
                </c:pt>
                <c:pt idx="292">
                  <c:v>39498</c:v>
                </c:pt>
                <c:pt idx="293">
                  <c:v>39499</c:v>
                </c:pt>
                <c:pt idx="294">
                  <c:v>39500</c:v>
                </c:pt>
                <c:pt idx="295">
                  <c:v>39503</c:v>
                </c:pt>
                <c:pt idx="296">
                  <c:v>39504</c:v>
                </c:pt>
                <c:pt idx="297">
                  <c:v>39505</c:v>
                </c:pt>
                <c:pt idx="298">
                  <c:v>39506</c:v>
                </c:pt>
                <c:pt idx="299">
                  <c:v>39507</c:v>
                </c:pt>
                <c:pt idx="300">
                  <c:v>39510</c:v>
                </c:pt>
                <c:pt idx="301">
                  <c:v>39511</c:v>
                </c:pt>
                <c:pt idx="302">
                  <c:v>39512</c:v>
                </c:pt>
                <c:pt idx="303">
                  <c:v>39513</c:v>
                </c:pt>
                <c:pt idx="304">
                  <c:v>39514</c:v>
                </c:pt>
                <c:pt idx="305">
                  <c:v>39517</c:v>
                </c:pt>
                <c:pt idx="306">
                  <c:v>39518</c:v>
                </c:pt>
                <c:pt idx="307">
                  <c:v>39519</c:v>
                </c:pt>
                <c:pt idx="308">
                  <c:v>39520</c:v>
                </c:pt>
                <c:pt idx="309">
                  <c:v>39521</c:v>
                </c:pt>
                <c:pt idx="310">
                  <c:v>39524</c:v>
                </c:pt>
                <c:pt idx="311">
                  <c:v>39525</c:v>
                </c:pt>
                <c:pt idx="312">
                  <c:v>39526</c:v>
                </c:pt>
                <c:pt idx="313">
                  <c:v>39527</c:v>
                </c:pt>
                <c:pt idx="314">
                  <c:v>39528</c:v>
                </c:pt>
                <c:pt idx="315">
                  <c:v>39531</c:v>
                </c:pt>
                <c:pt idx="316">
                  <c:v>39532</c:v>
                </c:pt>
                <c:pt idx="317">
                  <c:v>39533</c:v>
                </c:pt>
                <c:pt idx="318">
                  <c:v>39534</c:v>
                </c:pt>
                <c:pt idx="319">
                  <c:v>39535</c:v>
                </c:pt>
                <c:pt idx="320">
                  <c:v>39538</c:v>
                </c:pt>
              </c:numCache>
            </c:numRef>
          </c:cat>
          <c:val>
            <c:numRef>
              <c:f>'[4]12'!$AA$12:$AA$332</c:f>
              <c:numCache>
                <c:ptCount val="321"/>
                <c:pt idx="0">
                  <c:v>68.3</c:v>
                </c:pt>
                <c:pt idx="1">
                  <c:v>68.3</c:v>
                </c:pt>
                <c:pt idx="2">
                  <c:v>68.2</c:v>
                </c:pt>
                <c:pt idx="3">
                  <c:v>68</c:v>
                </c:pt>
                <c:pt idx="4">
                  <c:v>68</c:v>
                </c:pt>
                <c:pt idx="5">
                  <c:v>68</c:v>
                </c:pt>
                <c:pt idx="6">
                  <c:v>67.9</c:v>
                </c:pt>
                <c:pt idx="7">
                  <c:v>67.9</c:v>
                </c:pt>
                <c:pt idx="8">
                  <c:v>67.8</c:v>
                </c:pt>
                <c:pt idx="9">
                  <c:v>67.7</c:v>
                </c:pt>
                <c:pt idx="10">
                  <c:v>67.7</c:v>
                </c:pt>
                <c:pt idx="11">
                  <c:v>67.8</c:v>
                </c:pt>
                <c:pt idx="12">
                  <c:v>67.6</c:v>
                </c:pt>
                <c:pt idx="13">
                  <c:v>67.4</c:v>
                </c:pt>
                <c:pt idx="14">
                  <c:v>67.4</c:v>
                </c:pt>
                <c:pt idx="15">
                  <c:v>67.9</c:v>
                </c:pt>
                <c:pt idx="16">
                  <c:v>67.9</c:v>
                </c:pt>
                <c:pt idx="17">
                  <c:v>67.9</c:v>
                </c:pt>
                <c:pt idx="18">
                  <c:v>68.2</c:v>
                </c:pt>
                <c:pt idx="19">
                  <c:v>68.8</c:v>
                </c:pt>
                <c:pt idx="20">
                  <c:v>68.8</c:v>
                </c:pt>
                <c:pt idx="21">
                  <c:v>68.3</c:v>
                </c:pt>
                <c:pt idx="22">
                  <c:v>68.3</c:v>
                </c:pt>
                <c:pt idx="23">
                  <c:v>68.2</c:v>
                </c:pt>
                <c:pt idx="24">
                  <c:v>68.3</c:v>
                </c:pt>
                <c:pt idx="25">
                  <c:v>68.3</c:v>
                </c:pt>
                <c:pt idx="26">
                  <c:v>68.3</c:v>
                </c:pt>
                <c:pt idx="27">
                  <c:v>68.3</c:v>
                </c:pt>
                <c:pt idx="28">
                  <c:v>68.3</c:v>
                </c:pt>
                <c:pt idx="29">
                  <c:v>68.2</c:v>
                </c:pt>
                <c:pt idx="30">
                  <c:v>68.2</c:v>
                </c:pt>
                <c:pt idx="31">
                  <c:v>68.2</c:v>
                </c:pt>
                <c:pt idx="32">
                  <c:v>68.1</c:v>
                </c:pt>
                <c:pt idx="33">
                  <c:v>68.1</c:v>
                </c:pt>
                <c:pt idx="34">
                  <c:v>68.1</c:v>
                </c:pt>
                <c:pt idx="35">
                  <c:v>68</c:v>
                </c:pt>
                <c:pt idx="36">
                  <c:v>68.4</c:v>
                </c:pt>
                <c:pt idx="37">
                  <c:v>68.5</c:v>
                </c:pt>
                <c:pt idx="38">
                  <c:v>68.5</c:v>
                </c:pt>
                <c:pt idx="39">
                  <c:v>68.5</c:v>
                </c:pt>
                <c:pt idx="40">
                  <c:v>68.4</c:v>
                </c:pt>
                <c:pt idx="41">
                  <c:v>68.4</c:v>
                </c:pt>
                <c:pt idx="42">
                  <c:v>68.5</c:v>
                </c:pt>
                <c:pt idx="43">
                  <c:v>68.6</c:v>
                </c:pt>
                <c:pt idx="44">
                  <c:v>68.6</c:v>
                </c:pt>
                <c:pt idx="45">
                  <c:v>68.6</c:v>
                </c:pt>
                <c:pt idx="46">
                  <c:v>68.6</c:v>
                </c:pt>
                <c:pt idx="47">
                  <c:v>68.5</c:v>
                </c:pt>
                <c:pt idx="48">
                  <c:v>68.5</c:v>
                </c:pt>
                <c:pt idx="49">
                  <c:v>68.5</c:v>
                </c:pt>
                <c:pt idx="50">
                  <c:v>68.5</c:v>
                </c:pt>
                <c:pt idx="51">
                  <c:v>68.4</c:v>
                </c:pt>
                <c:pt idx="52">
                  <c:v>68.4</c:v>
                </c:pt>
                <c:pt idx="53">
                  <c:v>68.4</c:v>
                </c:pt>
                <c:pt idx="54">
                  <c:v>68.4</c:v>
                </c:pt>
                <c:pt idx="55">
                  <c:v>68.4</c:v>
                </c:pt>
                <c:pt idx="56">
                  <c:v>68.3</c:v>
                </c:pt>
                <c:pt idx="57">
                  <c:v>68.3</c:v>
                </c:pt>
                <c:pt idx="58">
                  <c:v>68.2</c:v>
                </c:pt>
                <c:pt idx="59">
                  <c:v>68.2</c:v>
                </c:pt>
                <c:pt idx="60">
                  <c:v>68.2</c:v>
                </c:pt>
                <c:pt idx="61">
                  <c:v>68.1</c:v>
                </c:pt>
                <c:pt idx="62">
                  <c:v>68.4</c:v>
                </c:pt>
                <c:pt idx="63">
                  <c:v>68.2</c:v>
                </c:pt>
                <c:pt idx="64">
                  <c:v>67.8</c:v>
                </c:pt>
                <c:pt idx="65">
                  <c:v>67.7</c:v>
                </c:pt>
                <c:pt idx="66">
                  <c:v>67.7</c:v>
                </c:pt>
                <c:pt idx="67">
                  <c:v>68.2</c:v>
                </c:pt>
                <c:pt idx="68">
                  <c:v>68.4</c:v>
                </c:pt>
                <c:pt idx="69">
                  <c:v>68.1</c:v>
                </c:pt>
                <c:pt idx="70">
                  <c:v>67.7</c:v>
                </c:pt>
                <c:pt idx="71">
                  <c:v>67.7</c:v>
                </c:pt>
                <c:pt idx="72">
                  <c:v>68</c:v>
                </c:pt>
                <c:pt idx="73">
                  <c:v>67.9</c:v>
                </c:pt>
                <c:pt idx="74">
                  <c:v>67.7</c:v>
                </c:pt>
                <c:pt idx="75">
                  <c:v>67.4</c:v>
                </c:pt>
                <c:pt idx="76">
                  <c:v>67.4</c:v>
                </c:pt>
                <c:pt idx="77">
                  <c:v>67.4</c:v>
                </c:pt>
                <c:pt idx="78">
                  <c:v>67.3</c:v>
                </c:pt>
                <c:pt idx="79">
                  <c:v>67.3</c:v>
                </c:pt>
                <c:pt idx="80">
                  <c:v>67.2</c:v>
                </c:pt>
                <c:pt idx="81">
                  <c:v>67.2</c:v>
                </c:pt>
                <c:pt idx="82">
                  <c:v>67</c:v>
                </c:pt>
                <c:pt idx="83">
                  <c:v>67.3</c:v>
                </c:pt>
                <c:pt idx="84">
                  <c:v>66.9</c:v>
                </c:pt>
                <c:pt idx="85">
                  <c:v>66.8</c:v>
                </c:pt>
                <c:pt idx="86">
                  <c:v>66.8</c:v>
                </c:pt>
                <c:pt idx="87">
                  <c:v>66.8</c:v>
                </c:pt>
                <c:pt idx="88">
                  <c:v>67</c:v>
                </c:pt>
                <c:pt idx="89">
                  <c:v>66.9</c:v>
                </c:pt>
                <c:pt idx="90">
                  <c:v>66.9</c:v>
                </c:pt>
                <c:pt idx="91">
                  <c:v>66.9</c:v>
                </c:pt>
                <c:pt idx="92">
                  <c:v>66.9</c:v>
                </c:pt>
                <c:pt idx="93">
                  <c:v>67</c:v>
                </c:pt>
                <c:pt idx="94">
                  <c:v>66.9</c:v>
                </c:pt>
                <c:pt idx="95">
                  <c:v>66.7</c:v>
                </c:pt>
                <c:pt idx="96">
                  <c:v>66.7</c:v>
                </c:pt>
                <c:pt idx="97">
                  <c:v>66.7</c:v>
                </c:pt>
                <c:pt idx="98">
                  <c:v>66.7</c:v>
                </c:pt>
                <c:pt idx="99">
                  <c:v>66.8</c:v>
                </c:pt>
                <c:pt idx="100">
                  <c:v>67</c:v>
                </c:pt>
                <c:pt idx="101">
                  <c:v>67</c:v>
                </c:pt>
                <c:pt idx="102">
                  <c:v>67</c:v>
                </c:pt>
                <c:pt idx="103">
                  <c:v>67</c:v>
                </c:pt>
                <c:pt idx="104">
                  <c:v>68.3</c:v>
                </c:pt>
                <c:pt idx="105">
                  <c:v>69.3</c:v>
                </c:pt>
                <c:pt idx="106">
                  <c:v>69.1</c:v>
                </c:pt>
                <c:pt idx="107">
                  <c:v>69.3</c:v>
                </c:pt>
                <c:pt idx="108">
                  <c:v>69.3</c:v>
                </c:pt>
                <c:pt idx="109">
                  <c:v>69.3</c:v>
                </c:pt>
                <c:pt idx="110">
                  <c:v>69</c:v>
                </c:pt>
                <c:pt idx="111">
                  <c:v>69</c:v>
                </c:pt>
                <c:pt idx="112">
                  <c:v>69</c:v>
                </c:pt>
                <c:pt idx="113">
                  <c:v>69</c:v>
                </c:pt>
                <c:pt idx="114">
                  <c:v>69</c:v>
                </c:pt>
                <c:pt idx="115">
                  <c:v>68.9</c:v>
                </c:pt>
                <c:pt idx="116">
                  <c:v>68.9</c:v>
                </c:pt>
                <c:pt idx="117">
                  <c:v>68.8</c:v>
                </c:pt>
                <c:pt idx="118">
                  <c:v>68.8</c:v>
                </c:pt>
                <c:pt idx="119">
                  <c:v>68.7</c:v>
                </c:pt>
                <c:pt idx="120">
                  <c:v>68.7</c:v>
                </c:pt>
                <c:pt idx="121">
                  <c:v>68.8</c:v>
                </c:pt>
                <c:pt idx="122">
                  <c:v>68.8</c:v>
                </c:pt>
                <c:pt idx="123">
                  <c:v>68.8</c:v>
                </c:pt>
                <c:pt idx="124">
                  <c:v>68.8</c:v>
                </c:pt>
                <c:pt idx="125">
                  <c:v>68.8</c:v>
                </c:pt>
                <c:pt idx="126">
                  <c:v>69.5</c:v>
                </c:pt>
                <c:pt idx="127">
                  <c:v>69.5</c:v>
                </c:pt>
                <c:pt idx="128">
                  <c:v>69.5</c:v>
                </c:pt>
                <c:pt idx="129">
                  <c:v>69.5</c:v>
                </c:pt>
                <c:pt idx="130">
                  <c:v>69.5</c:v>
                </c:pt>
                <c:pt idx="131">
                  <c:v>67.8</c:v>
                </c:pt>
                <c:pt idx="132">
                  <c:v>67.8</c:v>
                </c:pt>
                <c:pt idx="133">
                  <c:v>67.9</c:v>
                </c:pt>
                <c:pt idx="134">
                  <c:v>68.5</c:v>
                </c:pt>
                <c:pt idx="135">
                  <c:v>68.5</c:v>
                </c:pt>
                <c:pt idx="136">
                  <c:v>68.4</c:v>
                </c:pt>
                <c:pt idx="137">
                  <c:v>69.1</c:v>
                </c:pt>
                <c:pt idx="138">
                  <c:v>69.1</c:v>
                </c:pt>
                <c:pt idx="139">
                  <c:v>71.9</c:v>
                </c:pt>
                <c:pt idx="140">
                  <c:v>71.9</c:v>
                </c:pt>
                <c:pt idx="141">
                  <c:v>71.9</c:v>
                </c:pt>
                <c:pt idx="142">
                  <c:v>72.5</c:v>
                </c:pt>
                <c:pt idx="143">
                  <c:v>71.6</c:v>
                </c:pt>
                <c:pt idx="144">
                  <c:v>71.6</c:v>
                </c:pt>
                <c:pt idx="145">
                  <c:v>72.2</c:v>
                </c:pt>
                <c:pt idx="146">
                  <c:v>72.4</c:v>
                </c:pt>
                <c:pt idx="147">
                  <c:v>72.9</c:v>
                </c:pt>
                <c:pt idx="148">
                  <c:v>73.7</c:v>
                </c:pt>
                <c:pt idx="149">
                  <c:v>75.9</c:v>
                </c:pt>
                <c:pt idx="150">
                  <c:v>76.3</c:v>
                </c:pt>
                <c:pt idx="151">
                  <c:v>76.4</c:v>
                </c:pt>
                <c:pt idx="152">
                  <c:v>77.7</c:v>
                </c:pt>
                <c:pt idx="153">
                  <c:v>77.7</c:v>
                </c:pt>
                <c:pt idx="154">
                  <c:v>77.7</c:v>
                </c:pt>
                <c:pt idx="155">
                  <c:v>77.9</c:v>
                </c:pt>
                <c:pt idx="156">
                  <c:v>77.8</c:v>
                </c:pt>
                <c:pt idx="157">
                  <c:v>75.9</c:v>
                </c:pt>
                <c:pt idx="158">
                  <c:v>80.5</c:v>
                </c:pt>
                <c:pt idx="159">
                  <c:v>75.4</c:v>
                </c:pt>
                <c:pt idx="160">
                  <c:v>85.5</c:v>
                </c:pt>
                <c:pt idx="161">
                  <c:v>85.5</c:v>
                </c:pt>
                <c:pt idx="162">
                  <c:v>85.2</c:v>
                </c:pt>
                <c:pt idx="163">
                  <c:v>84.9</c:v>
                </c:pt>
                <c:pt idx="164">
                  <c:v>83.3</c:v>
                </c:pt>
                <c:pt idx="165">
                  <c:v>84.2</c:v>
                </c:pt>
                <c:pt idx="166">
                  <c:v>84.2</c:v>
                </c:pt>
                <c:pt idx="167">
                  <c:v>84.2</c:v>
                </c:pt>
                <c:pt idx="168">
                  <c:v>83.5</c:v>
                </c:pt>
                <c:pt idx="169">
                  <c:v>79.3</c:v>
                </c:pt>
                <c:pt idx="170">
                  <c:v>111.8</c:v>
                </c:pt>
                <c:pt idx="171">
                  <c:v>119.1</c:v>
                </c:pt>
                <c:pt idx="172">
                  <c:v>165.3</c:v>
                </c:pt>
                <c:pt idx="173">
                  <c:v>164</c:v>
                </c:pt>
                <c:pt idx="174">
                  <c:v>168.8</c:v>
                </c:pt>
                <c:pt idx="175">
                  <c:v>169</c:v>
                </c:pt>
                <c:pt idx="176">
                  <c:v>169.1</c:v>
                </c:pt>
                <c:pt idx="177">
                  <c:v>169.6</c:v>
                </c:pt>
                <c:pt idx="178">
                  <c:v>169.9</c:v>
                </c:pt>
                <c:pt idx="179">
                  <c:v>170</c:v>
                </c:pt>
                <c:pt idx="180">
                  <c:v>170.8</c:v>
                </c:pt>
                <c:pt idx="181">
                  <c:v>171</c:v>
                </c:pt>
                <c:pt idx="182">
                  <c:v>171.2</c:v>
                </c:pt>
                <c:pt idx="183">
                  <c:v>171.4</c:v>
                </c:pt>
                <c:pt idx="184">
                  <c:v>172</c:v>
                </c:pt>
                <c:pt idx="185">
                  <c:v>171.5</c:v>
                </c:pt>
                <c:pt idx="186">
                  <c:v>171.6</c:v>
                </c:pt>
                <c:pt idx="187">
                  <c:v>171.6</c:v>
                </c:pt>
                <c:pt idx="188">
                  <c:v>174.6</c:v>
                </c:pt>
                <c:pt idx="189">
                  <c:v>174.6</c:v>
                </c:pt>
                <c:pt idx="190">
                  <c:v>181.7</c:v>
                </c:pt>
                <c:pt idx="191">
                  <c:v>169</c:v>
                </c:pt>
                <c:pt idx="192">
                  <c:v>169.3</c:v>
                </c:pt>
                <c:pt idx="193">
                  <c:v>165.5</c:v>
                </c:pt>
                <c:pt idx="194">
                  <c:v>166</c:v>
                </c:pt>
                <c:pt idx="195">
                  <c:v>166.1</c:v>
                </c:pt>
                <c:pt idx="196">
                  <c:v>166.1</c:v>
                </c:pt>
                <c:pt idx="197">
                  <c:v>167</c:v>
                </c:pt>
                <c:pt idx="198">
                  <c:v>167</c:v>
                </c:pt>
                <c:pt idx="199">
                  <c:v>176.7</c:v>
                </c:pt>
                <c:pt idx="200">
                  <c:v>176.6</c:v>
                </c:pt>
                <c:pt idx="201">
                  <c:v>167.6</c:v>
                </c:pt>
                <c:pt idx="202">
                  <c:v>171.9</c:v>
                </c:pt>
                <c:pt idx="203">
                  <c:v>171.1</c:v>
                </c:pt>
                <c:pt idx="204">
                  <c:v>171.8</c:v>
                </c:pt>
                <c:pt idx="205">
                  <c:v>171.8</c:v>
                </c:pt>
                <c:pt idx="206">
                  <c:v>176.1</c:v>
                </c:pt>
                <c:pt idx="207">
                  <c:v>178.8</c:v>
                </c:pt>
                <c:pt idx="208">
                  <c:v>173.4</c:v>
                </c:pt>
                <c:pt idx="209">
                  <c:v>173.9</c:v>
                </c:pt>
                <c:pt idx="210">
                  <c:v>173.9</c:v>
                </c:pt>
                <c:pt idx="211">
                  <c:v>174</c:v>
                </c:pt>
                <c:pt idx="212">
                  <c:v>174.9</c:v>
                </c:pt>
                <c:pt idx="213">
                  <c:v>179.5</c:v>
                </c:pt>
                <c:pt idx="214">
                  <c:v>179.6</c:v>
                </c:pt>
                <c:pt idx="215">
                  <c:v>195.2</c:v>
                </c:pt>
                <c:pt idx="216">
                  <c:v>192</c:v>
                </c:pt>
                <c:pt idx="217">
                  <c:v>194.1</c:v>
                </c:pt>
                <c:pt idx="218">
                  <c:v>194.8</c:v>
                </c:pt>
                <c:pt idx="219">
                  <c:v>193.6</c:v>
                </c:pt>
                <c:pt idx="220">
                  <c:v>193.6</c:v>
                </c:pt>
                <c:pt idx="221">
                  <c:v>193.6</c:v>
                </c:pt>
                <c:pt idx="222">
                  <c:v>189.7</c:v>
                </c:pt>
                <c:pt idx="223">
                  <c:v>198.1</c:v>
                </c:pt>
                <c:pt idx="224">
                  <c:v>198.2</c:v>
                </c:pt>
                <c:pt idx="225">
                  <c:v>197.9</c:v>
                </c:pt>
                <c:pt idx="226">
                  <c:v>196.7</c:v>
                </c:pt>
                <c:pt idx="227">
                  <c:v>196.7</c:v>
                </c:pt>
                <c:pt idx="228">
                  <c:v>199.9</c:v>
                </c:pt>
                <c:pt idx="229">
                  <c:v>199.9</c:v>
                </c:pt>
                <c:pt idx="230">
                  <c:v>204.4</c:v>
                </c:pt>
                <c:pt idx="231">
                  <c:v>204.4</c:v>
                </c:pt>
                <c:pt idx="232">
                  <c:v>216.9</c:v>
                </c:pt>
                <c:pt idx="233">
                  <c:v>217.7</c:v>
                </c:pt>
                <c:pt idx="234">
                  <c:v>217.2</c:v>
                </c:pt>
                <c:pt idx="235">
                  <c:v>226.5</c:v>
                </c:pt>
                <c:pt idx="236">
                  <c:v>271.7</c:v>
                </c:pt>
                <c:pt idx="237">
                  <c:v>264.9</c:v>
                </c:pt>
                <c:pt idx="238">
                  <c:v>286.8</c:v>
                </c:pt>
                <c:pt idx="239">
                  <c:v>284.1</c:v>
                </c:pt>
                <c:pt idx="240">
                  <c:v>287.6</c:v>
                </c:pt>
                <c:pt idx="241">
                  <c:v>286.8</c:v>
                </c:pt>
                <c:pt idx="242">
                  <c:v>287</c:v>
                </c:pt>
                <c:pt idx="243">
                  <c:v>284.5</c:v>
                </c:pt>
                <c:pt idx="244">
                  <c:v>284.6</c:v>
                </c:pt>
                <c:pt idx="245">
                  <c:v>284.6</c:v>
                </c:pt>
                <c:pt idx="246">
                  <c:v>284.6</c:v>
                </c:pt>
                <c:pt idx="247">
                  <c:v>300.9</c:v>
                </c:pt>
                <c:pt idx="248">
                  <c:v>301</c:v>
                </c:pt>
                <c:pt idx="249">
                  <c:v>301.1</c:v>
                </c:pt>
                <c:pt idx="250">
                  <c:v>295.1</c:v>
                </c:pt>
                <c:pt idx="251">
                  <c:v>300.9</c:v>
                </c:pt>
                <c:pt idx="252">
                  <c:v>299</c:v>
                </c:pt>
                <c:pt idx="253">
                  <c:v>299</c:v>
                </c:pt>
                <c:pt idx="254">
                  <c:v>299</c:v>
                </c:pt>
                <c:pt idx="255">
                  <c:v>313.2</c:v>
                </c:pt>
                <c:pt idx="256">
                  <c:v>312.4</c:v>
                </c:pt>
                <c:pt idx="257">
                  <c:v>314.8</c:v>
                </c:pt>
                <c:pt idx="258">
                  <c:v>311.8</c:v>
                </c:pt>
                <c:pt idx="259">
                  <c:v>319.7</c:v>
                </c:pt>
                <c:pt idx="260">
                  <c:v>319.8</c:v>
                </c:pt>
                <c:pt idx="261">
                  <c:v>317.4</c:v>
                </c:pt>
                <c:pt idx="262">
                  <c:v>320.3</c:v>
                </c:pt>
                <c:pt idx="263">
                  <c:v>338.5</c:v>
                </c:pt>
                <c:pt idx="264">
                  <c:v>346.7</c:v>
                </c:pt>
                <c:pt idx="265">
                  <c:v>315.3</c:v>
                </c:pt>
                <c:pt idx="266">
                  <c:v>303.1</c:v>
                </c:pt>
                <c:pt idx="267">
                  <c:v>309.9</c:v>
                </c:pt>
                <c:pt idx="268">
                  <c:v>303.4</c:v>
                </c:pt>
                <c:pt idx="269">
                  <c:v>307.4</c:v>
                </c:pt>
                <c:pt idx="270">
                  <c:v>304.4</c:v>
                </c:pt>
                <c:pt idx="271">
                  <c:v>311.2</c:v>
                </c:pt>
                <c:pt idx="272">
                  <c:v>308.3</c:v>
                </c:pt>
                <c:pt idx="273">
                  <c:v>308.3</c:v>
                </c:pt>
                <c:pt idx="274">
                  <c:v>308.3</c:v>
                </c:pt>
                <c:pt idx="275">
                  <c:v>308.3</c:v>
                </c:pt>
                <c:pt idx="276">
                  <c:v>308.3</c:v>
                </c:pt>
                <c:pt idx="277">
                  <c:v>323.1</c:v>
                </c:pt>
                <c:pt idx="278">
                  <c:v>332.6</c:v>
                </c:pt>
                <c:pt idx="279">
                  <c:v>362.7</c:v>
                </c:pt>
                <c:pt idx="280">
                  <c:v>365.1</c:v>
                </c:pt>
                <c:pt idx="281">
                  <c:v>359.7</c:v>
                </c:pt>
                <c:pt idx="282">
                  <c:v>363.9</c:v>
                </c:pt>
                <c:pt idx="283">
                  <c:v>363.9</c:v>
                </c:pt>
                <c:pt idx="284">
                  <c:v>363.7</c:v>
                </c:pt>
                <c:pt idx="285">
                  <c:v>373.4</c:v>
                </c:pt>
                <c:pt idx="286">
                  <c:v>373.4</c:v>
                </c:pt>
                <c:pt idx="287">
                  <c:v>373.8</c:v>
                </c:pt>
                <c:pt idx="288">
                  <c:v>377.4</c:v>
                </c:pt>
                <c:pt idx="289">
                  <c:v>387</c:v>
                </c:pt>
                <c:pt idx="290">
                  <c:v>386.6</c:v>
                </c:pt>
                <c:pt idx="291">
                  <c:v>386.5</c:v>
                </c:pt>
                <c:pt idx="292">
                  <c:v>402.4</c:v>
                </c:pt>
                <c:pt idx="293">
                  <c:v>376.1</c:v>
                </c:pt>
                <c:pt idx="294">
                  <c:v>389.4</c:v>
                </c:pt>
                <c:pt idx="295">
                  <c:v>401.8</c:v>
                </c:pt>
                <c:pt idx="296">
                  <c:v>391.2</c:v>
                </c:pt>
                <c:pt idx="297">
                  <c:v>391.4</c:v>
                </c:pt>
                <c:pt idx="298">
                  <c:v>391.3</c:v>
                </c:pt>
                <c:pt idx="299">
                  <c:v>409.4</c:v>
                </c:pt>
                <c:pt idx="300">
                  <c:v>420.5</c:v>
                </c:pt>
                <c:pt idx="301">
                  <c:v>417.7</c:v>
                </c:pt>
                <c:pt idx="302">
                  <c:v>417.6</c:v>
                </c:pt>
                <c:pt idx="303">
                  <c:v>414.9</c:v>
                </c:pt>
                <c:pt idx="304">
                  <c:v>429.1</c:v>
                </c:pt>
                <c:pt idx="305">
                  <c:v>440</c:v>
                </c:pt>
                <c:pt idx="306">
                  <c:v>431.8</c:v>
                </c:pt>
                <c:pt idx="307">
                  <c:v>432</c:v>
                </c:pt>
                <c:pt idx="308">
                  <c:v>433.8</c:v>
                </c:pt>
                <c:pt idx="309">
                  <c:v>433.9</c:v>
                </c:pt>
                <c:pt idx="310">
                  <c:v>493.7</c:v>
                </c:pt>
                <c:pt idx="311">
                  <c:v>509.3</c:v>
                </c:pt>
                <c:pt idx="312">
                  <c:v>493</c:v>
                </c:pt>
                <c:pt idx="313">
                  <c:v>592.4</c:v>
                </c:pt>
                <c:pt idx="314">
                  <c:v>592.4</c:v>
                </c:pt>
                <c:pt idx="315">
                  <c:v>588.5</c:v>
                </c:pt>
                <c:pt idx="316">
                  <c:v>602.5</c:v>
                </c:pt>
                <c:pt idx="317">
                  <c:v>607.8</c:v>
                </c:pt>
                <c:pt idx="318">
                  <c:v>607.8</c:v>
                </c:pt>
                <c:pt idx="319">
                  <c:v>605</c:v>
                </c:pt>
                <c:pt idx="320">
                  <c:v>619</c:v>
                </c:pt>
              </c:numCache>
            </c:numRef>
          </c:val>
          <c:smooth val="0"/>
        </c:ser>
        <c:axId val="39582464"/>
        <c:axId val="17495809"/>
      </c:lineChart>
      <c:dateAx>
        <c:axId val="39582464"/>
        <c:scaling>
          <c:orientation val="minMax"/>
          <c:max val="39539"/>
          <c:min val="39083"/>
        </c:scaling>
        <c:axPos val="b"/>
        <c:delete val="0"/>
        <c:numFmt formatCode="m/yy" sourceLinked="0"/>
        <c:majorTickMark val="out"/>
        <c:minorTickMark val="none"/>
        <c:tickLblPos val="nextTo"/>
        <c:crossAx val="17495809"/>
        <c:crosses val="autoZero"/>
        <c:auto val="0"/>
        <c:baseTimeUnit val="days"/>
        <c:majorUnit val="1"/>
        <c:majorTimeUnit val="months"/>
        <c:noMultiLvlLbl val="0"/>
      </c:dateAx>
      <c:valAx>
        <c:axId val="17495809"/>
        <c:scaling>
          <c:orientation val="minMax"/>
          <c:max val="800"/>
          <c:min val="0"/>
        </c:scaling>
        <c:axPos val="l"/>
        <c:majorGridlines/>
        <c:delete val="0"/>
        <c:numFmt formatCode="General" sourceLinked="1"/>
        <c:majorTickMark val="out"/>
        <c:minorTickMark val="none"/>
        <c:tickLblPos val="nextTo"/>
        <c:crossAx val="39582464"/>
        <c:crossesAt val="1"/>
        <c:crossBetween val="between"/>
        <c:dispUnits/>
        <c:majorUnit val="100"/>
      </c:valAx>
      <c:spPr>
        <a:solidFill>
          <a:srgbClr val="C0C0C0"/>
        </a:solidFill>
        <a:ln w="12700">
          <a:solidFill>
            <a:srgbClr val="808080"/>
          </a:solidFill>
        </a:ln>
      </c:spPr>
    </c:plotArea>
    <c:legend>
      <c:legendPos val="r"/>
      <c:layout>
        <c:manualLayout>
          <c:xMode val="edge"/>
          <c:yMode val="edge"/>
          <c:x val="0.399"/>
          <c:y val="0.2535"/>
          <c:w val="0.31925"/>
          <c:h val="0.156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'[2]AAA'!$A$6:$A$65</c:f>
              <c:numCache>
                <c:ptCount val="60"/>
                <c:pt idx="0">
                  <c:v>39500</c:v>
                </c:pt>
                <c:pt idx="1">
                  <c:v>39493</c:v>
                </c:pt>
                <c:pt idx="2">
                  <c:v>39486</c:v>
                </c:pt>
                <c:pt idx="3">
                  <c:v>39479</c:v>
                </c:pt>
                <c:pt idx="4">
                  <c:v>39472</c:v>
                </c:pt>
                <c:pt idx="5">
                  <c:v>39465</c:v>
                </c:pt>
                <c:pt idx="6">
                  <c:v>39458</c:v>
                </c:pt>
                <c:pt idx="7">
                  <c:v>39451</c:v>
                </c:pt>
                <c:pt idx="8">
                  <c:v>39444</c:v>
                </c:pt>
                <c:pt idx="9">
                  <c:v>39437</c:v>
                </c:pt>
                <c:pt idx="10">
                  <c:v>39430</c:v>
                </c:pt>
                <c:pt idx="11">
                  <c:v>39423</c:v>
                </c:pt>
                <c:pt idx="12">
                  <c:v>39416</c:v>
                </c:pt>
                <c:pt idx="13">
                  <c:v>39409</c:v>
                </c:pt>
                <c:pt idx="14">
                  <c:v>39402</c:v>
                </c:pt>
                <c:pt idx="15">
                  <c:v>39395</c:v>
                </c:pt>
                <c:pt idx="16">
                  <c:v>39388</c:v>
                </c:pt>
                <c:pt idx="17">
                  <c:v>39381</c:v>
                </c:pt>
                <c:pt idx="18">
                  <c:v>39374</c:v>
                </c:pt>
                <c:pt idx="19">
                  <c:v>39367</c:v>
                </c:pt>
                <c:pt idx="20">
                  <c:v>39360</c:v>
                </c:pt>
                <c:pt idx="21">
                  <c:v>39353</c:v>
                </c:pt>
                <c:pt idx="22">
                  <c:v>39346</c:v>
                </c:pt>
                <c:pt idx="23">
                  <c:v>39339</c:v>
                </c:pt>
                <c:pt idx="24">
                  <c:v>39332</c:v>
                </c:pt>
                <c:pt idx="25">
                  <c:v>39325</c:v>
                </c:pt>
                <c:pt idx="26">
                  <c:v>39318</c:v>
                </c:pt>
                <c:pt idx="27">
                  <c:v>39311</c:v>
                </c:pt>
                <c:pt idx="28">
                  <c:v>39304</c:v>
                </c:pt>
                <c:pt idx="29">
                  <c:v>39297</c:v>
                </c:pt>
                <c:pt idx="30">
                  <c:v>39290</c:v>
                </c:pt>
                <c:pt idx="31">
                  <c:v>39283</c:v>
                </c:pt>
                <c:pt idx="32">
                  <c:v>39276</c:v>
                </c:pt>
                <c:pt idx="33">
                  <c:v>39269</c:v>
                </c:pt>
                <c:pt idx="34">
                  <c:v>39262</c:v>
                </c:pt>
                <c:pt idx="35">
                  <c:v>39255</c:v>
                </c:pt>
                <c:pt idx="36">
                  <c:v>39248</c:v>
                </c:pt>
                <c:pt idx="37">
                  <c:v>39241</c:v>
                </c:pt>
                <c:pt idx="38">
                  <c:v>39234</c:v>
                </c:pt>
                <c:pt idx="39">
                  <c:v>39227</c:v>
                </c:pt>
                <c:pt idx="40">
                  <c:v>39220</c:v>
                </c:pt>
                <c:pt idx="41">
                  <c:v>39213</c:v>
                </c:pt>
                <c:pt idx="42">
                  <c:v>39206</c:v>
                </c:pt>
                <c:pt idx="43">
                  <c:v>39199</c:v>
                </c:pt>
                <c:pt idx="44">
                  <c:v>39192</c:v>
                </c:pt>
                <c:pt idx="45">
                  <c:v>39185</c:v>
                </c:pt>
                <c:pt idx="46">
                  <c:v>39178</c:v>
                </c:pt>
                <c:pt idx="47">
                  <c:v>39171</c:v>
                </c:pt>
                <c:pt idx="48">
                  <c:v>39164</c:v>
                </c:pt>
                <c:pt idx="49">
                  <c:v>39157</c:v>
                </c:pt>
                <c:pt idx="50">
                  <c:v>39150</c:v>
                </c:pt>
                <c:pt idx="51">
                  <c:v>39143</c:v>
                </c:pt>
                <c:pt idx="52">
                  <c:v>39136</c:v>
                </c:pt>
                <c:pt idx="53">
                  <c:v>39129</c:v>
                </c:pt>
                <c:pt idx="54">
                  <c:v>39122</c:v>
                </c:pt>
                <c:pt idx="55">
                  <c:v>39115</c:v>
                </c:pt>
                <c:pt idx="56">
                  <c:v>39108</c:v>
                </c:pt>
                <c:pt idx="57">
                  <c:v>39101</c:v>
                </c:pt>
                <c:pt idx="58">
                  <c:v>39094</c:v>
                </c:pt>
                <c:pt idx="59">
                  <c:v>39087</c:v>
                </c:pt>
              </c:numCache>
            </c:numRef>
          </c:cat>
          <c:val>
            <c:numRef>
              <c:f>'[2]AAA'!$B$6:$B$65</c:f>
              <c:numCache>
                <c:ptCount val="60"/>
                <c:pt idx="0">
                  <c:v>135</c:v>
                </c:pt>
                <c:pt idx="1">
                  <c:v>135</c:v>
                </c:pt>
                <c:pt idx="2">
                  <c:v>130</c:v>
                </c:pt>
                <c:pt idx="3">
                  <c:v>130</c:v>
                </c:pt>
                <c:pt idx="4">
                  <c:v>120</c:v>
                </c:pt>
                <c:pt idx="5">
                  <c:v>110</c:v>
                </c:pt>
                <c:pt idx="6">
                  <c:v>100</c:v>
                </c:pt>
                <c:pt idx="7">
                  <c:v>75</c:v>
                </c:pt>
                <c:pt idx="8">
                  <c:v>75</c:v>
                </c:pt>
                <c:pt idx="9">
                  <c:v>75</c:v>
                </c:pt>
                <c:pt idx="10">
                  <c:v>75</c:v>
                </c:pt>
                <c:pt idx="11">
                  <c:v>75</c:v>
                </c:pt>
                <c:pt idx="12">
                  <c:v>75</c:v>
                </c:pt>
                <c:pt idx="13">
                  <c:v>65</c:v>
                </c:pt>
                <c:pt idx="14">
                  <c:v>55</c:v>
                </c:pt>
                <c:pt idx="15">
                  <c:v>37</c:v>
                </c:pt>
                <c:pt idx="16">
                  <c:v>37</c:v>
                </c:pt>
                <c:pt idx="17">
                  <c:v>35</c:v>
                </c:pt>
                <c:pt idx="18">
                  <c:v>33</c:v>
                </c:pt>
                <c:pt idx="19">
                  <c:v>33</c:v>
                </c:pt>
                <c:pt idx="20">
                  <c:v>33</c:v>
                </c:pt>
                <c:pt idx="21">
                  <c:v>35</c:v>
                </c:pt>
                <c:pt idx="22">
                  <c:v>55</c:v>
                </c:pt>
                <c:pt idx="23">
                  <c:v>55</c:v>
                </c:pt>
                <c:pt idx="24">
                  <c:v>55</c:v>
                </c:pt>
                <c:pt idx="25">
                  <c:v>50</c:v>
                </c:pt>
                <c:pt idx="26">
                  <c:v>50</c:v>
                </c:pt>
                <c:pt idx="27">
                  <c:v>48</c:v>
                </c:pt>
                <c:pt idx="28">
                  <c:v>20</c:v>
                </c:pt>
                <c:pt idx="29">
                  <c:v>17</c:v>
                </c:pt>
                <c:pt idx="30">
                  <c:v>17</c:v>
                </c:pt>
                <c:pt idx="31">
                  <c:v>8</c:v>
                </c:pt>
                <c:pt idx="32">
                  <c:v>8</c:v>
                </c:pt>
                <c:pt idx="33">
                  <c:v>7</c:v>
                </c:pt>
                <c:pt idx="34">
                  <c:v>6</c:v>
                </c:pt>
                <c:pt idx="35">
                  <c:v>5</c:v>
                </c:pt>
                <c:pt idx="36">
                  <c:v>5</c:v>
                </c:pt>
                <c:pt idx="37">
                  <c:v>5</c:v>
                </c:pt>
                <c:pt idx="38">
                  <c:v>5</c:v>
                </c:pt>
                <c:pt idx="39">
                  <c:v>5</c:v>
                </c:pt>
                <c:pt idx="40">
                  <c:v>5</c:v>
                </c:pt>
                <c:pt idx="41">
                  <c:v>5</c:v>
                </c:pt>
                <c:pt idx="42">
                  <c:v>6</c:v>
                </c:pt>
                <c:pt idx="43">
                  <c:v>8</c:v>
                </c:pt>
                <c:pt idx="44">
                  <c:v>8</c:v>
                </c:pt>
                <c:pt idx="45">
                  <c:v>8</c:v>
                </c:pt>
                <c:pt idx="46">
                  <c:v>8</c:v>
                </c:pt>
                <c:pt idx="47">
                  <c:v>8</c:v>
                </c:pt>
                <c:pt idx="48">
                  <c:v>7</c:v>
                </c:pt>
                <c:pt idx="49">
                  <c:v>7</c:v>
                </c:pt>
                <c:pt idx="50">
                  <c:v>6</c:v>
                </c:pt>
                <c:pt idx="51">
                  <c:v>6</c:v>
                </c:pt>
                <c:pt idx="52">
                  <c:v>5</c:v>
                </c:pt>
                <c:pt idx="53">
                  <c:v>7</c:v>
                </c:pt>
                <c:pt idx="54">
                  <c:v>7</c:v>
                </c:pt>
                <c:pt idx="55">
                  <c:v>7</c:v>
                </c:pt>
                <c:pt idx="56">
                  <c:v>7</c:v>
                </c:pt>
                <c:pt idx="57">
                  <c:v>9</c:v>
                </c:pt>
                <c:pt idx="58">
                  <c:v>9</c:v>
                </c:pt>
                <c:pt idx="59">
                  <c:v>9</c:v>
                </c:pt>
              </c:numCache>
            </c:numRef>
          </c:val>
          <c:smooth val="0"/>
        </c:ser>
        <c:axId val="54862646"/>
        <c:axId val="22039087"/>
      </c:lineChart>
      <c:dateAx>
        <c:axId val="54862646"/>
        <c:scaling>
          <c:orientation val="minMax"/>
          <c:max val="39479"/>
          <c:min val="39083"/>
        </c:scaling>
        <c:axPos val="b"/>
        <c:delete val="0"/>
        <c:numFmt formatCode="m/yy" sourceLinked="0"/>
        <c:majorTickMark val="out"/>
        <c:minorTickMark val="none"/>
        <c:tickLblPos val="nextTo"/>
        <c:txPr>
          <a:bodyPr vert="horz" rot="0"/>
          <a:lstStyle/>
          <a:p>
            <a:pPr>
              <a:defRPr lang="en-US" cap="none" sz="800" b="0" i="0" u="none" baseline="0">
                <a:latin typeface="Arial"/>
                <a:ea typeface="Arial"/>
                <a:cs typeface="Arial"/>
              </a:defRPr>
            </a:pPr>
          </a:p>
        </c:txPr>
        <c:crossAx val="22039087"/>
        <c:crosses val="autoZero"/>
        <c:auto val="0"/>
        <c:baseTimeUnit val="days"/>
        <c:majorUnit val="1"/>
        <c:majorTimeUnit val="months"/>
        <c:noMultiLvlLbl val="0"/>
      </c:dateAx>
      <c:valAx>
        <c:axId val="22039087"/>
        <c:scaling>
          <c:orientation val="minMax"/>
          <c:max val="14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86264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'[2]BBB'!$A$6:$A$65</c:f>
              <c:numCache>
                <c:ptCount val="60"/>
                <c:pt idx="0">
                  <c:v>39500</c:v>
                </c:pt>
                <c:pt idx="1">
                  <c:v>39493</c:v>
                </c:pt>
                <c:pt idx="2">
                  <c:v>39486</c:v>
                </c:pt>
                <c:pt idx="3">
                  <c:v>39479</c:v>
                </c:pt>
                <c:pt idx="4">
                  <c:v>39472</c:v>
                </c:pt>
                <c:pt idx="5">
                  <c:v>39465</c:v>
                </c:pt>
                <c:pt idx="6">
                  <c:v>39458</c:v>
                </c:pt>
                <c:pt idx="7">
                  <c:v>39451</c:v>
                </c:pt>
                <c:pt idx="8">
                  <c:v>39444</c:v>
                </c:pt>
                <c:pt idx="9">
                  <c:v>39437</c:v>
                </c:pt>
                <c:pt idx="10">
                  <c:v>39430</c:v>
                </c:pt>
                <c:pt idx="11">
                  <c:v>39423</c:v>
                </c:pt>
                <c:pt idx="12">
                  <c:v>39416</c:v>
                </c:pt>
                <c:pt idx="13">
                  <c:v>39409</c:v>
                </c:pt>
                <c:pt idx="14">
                  <c:v>39402</c:v>
                </c:pt>
                <c:pt idx="15">
                  <c:v>39395</c:v>
                </c:pt>
                <c:pt idx="16">
                  <c:v>39388</c:v>
                </c:pt>
                <c:pt idx="17">
                  <c:v>39381</c:v>
                </c:pt>
                <c:pt idx="18">
                  <c:v>39374</c:v>
                </c:pt>
                <c:pt idx="19">
                  <c:v>39367</c:v>
                </c:pt>
                <c:pt idx="20">
                  <c:v>39360</c:v>
                </c:pt>
                <c:pt idx="21">
                  <c:v>39353</c:v>
                </c:pt>
                <c:pt idx="22">
                  <c:v>39346</c:v>
                </c:pt>
                <c:pt idx="23">
                  <c:v>39339</c:v>
                </c:pt>
                <c:pt idx="24">
                  <c:v>39332</c:v>
                </c:pt>
                <c:pt idx="25">
                  <c:v>39325</c:v>
                </c:pt>
                <c:pt idx="26">
                  <c:v>39318</c:v>
                </c:pt>
                <c:pt idx="27">
                  <c:v>39311</c:v>
                </c:pt>
                <c:pt idx="28">
                  <c:v>39304</c:v>
                </c:pt>
                <c:pt idx="29">
                  <c:v>39297</c:v>
                </c:pt>
                <c:pt idx="30">
                  <c:v>39290</c:v>
                </c:pt>
                <c:pt idx="31">
                  <c:v>39283</c:v>
                </c:pt>
                <c:pt idx="32">
                  <c:v>39276</c:v>
                </c:pt>
                <c:pt idx="33">
                  <c:v>39269</c:v>
                </c:pt>
                <c:pt idx="34">
                  <c:v>39262</c:v>
                </c:pt>
                <c:pt idx="35">
                  <c:v>39255</c:v>
                </c:pt>
                <c:pt idx="36">
                  <c:v>39248</c:v>
                </c:pt>
                <c:pt idx="37">
                  <c:v>39241</c:v>
                </c:pt>
                <c:pt idx="38">
                  <c:v>39234</c:v>
                </c:pt>
                <c:pt idx="39">
                  <c:v>39227</c:v>
                </c:pt>
                <c:pt idx="40">
                  <c:v>39220</c:v>
                </c:pt>
                <c:pt idx="41">
                  <c:v>39213</c:v>
                </c:pt>
                <c:pt idx="42">
                  <c:v>39206</c:v>
                </c:pt>
                <c:pt idx="43">
                  <c:v>39199</c:v>
                </c:pt>
                <c:pt idx="44">
                  <c:v>39192</c:v>
                </c:pt>
                <c:pt idx="45">
                  <c:v>39185</c:v>
                </c:pt>
                <c:pt idx="46">
                  <c:v>39178</c:v>
                </c:pt>
                <c:pt idx="47">
                  <c:v>39171</c:v>
                </c:pt>
                <c:pt idx="48">
                  <c:v>39164</c:v>
                </c:pt>
                <c:pt idx="49">
                  <c:v>39157</c:v>
                </c:pt>
                <c:pt idx="50">
                  <c:v>39150</c:v>
                </c:pt>
                <c:pt idx="51">
                  <c:v>39143</c:v>
                </c:pt>
                <c:pt idx="52">
                  <c:v>39136</c:v>
                </c:pt>
                <c:pt idx="53">
                  <c:v>39129</c:v>
                </c:pt>
                <c:pt idx="54">
                  <c:v>39122</c:v>
                </c:pt>
                <c:pt idx="55">
                  <c:v>39115</c:v>
                </c:pt>
                <c:pt idx="56">
                  <c:v>39108</c:v>
                </c:pt>
                <c:pt idx="57">
                  <c:v>39101</c:v>
                </c:pt>
                <c:pt idx="58">
                  <c:v>39094</c:v>
                </c:pt>
                <c:pt idx="59">
                  <c:v>39087</c:v>
                </c:pt>
              </c:numCache>
            </c:numRef>
          </c:cat>
          <c:val>
            <c:numRef>
              <c:f>'[2]BBB'!$B$6:$B$65</c:f>
              <c:numCache>
                <c:ptCount val="60"/>
                <c:pt idx="0">
                  <c:v>500</c:v>
                </c:pt>
                <c:pt idx="1">
                  <c:v>400</c:v>
                </c:pt>
                <c:pt idx="2">
                  <c:v>380</c:v>
                </c:pt>
                <c:pt idx="3">
                  <c:v>330</c:v>
                </c:pt>
                <c:pt idx="4">
                  <c:v>330</c:v>
                </c:pt>
                <c:pt idx="5">
                  <c:v>300</c:v>
                </c:pt>
                <c:pt idx="6">
                  <c:v>300</c:v>
                </c:pt>
                <c:pt idx="7">
                  <c:v>300</c:v>
                </c:pt>
                <c:pt idx="8">
                  <c:v>300</c:v>
                </c:pt>
                <c:pt idx="9">
                  <c:v>300</c:v>
                </c:pt>
                <c:pt idx="10">
                  <c:v>300</c:v>
                </c:pt>
                <c:pt idx="11">
                  <c:v>300</c:v>
                </c:pt>
                <c:pt idx="12">
                  <c:v>260</c:v>
                </c:pt>
                <c:pt idx="13">
                  <c:v>260</c:v>
                </c:pt>
                <c:pt idx="14">
                  <c:v>200</c:v>
                </c:pt>
                <c:pt idx="15">
                  <c:v>150</c:v>
                </c:pt>
                <c:pt idx="16">
                  <c:v>150</c:v>
                </c:pt>
                <c:pt idx="17">
                  <c:v>130</c:v>
                </c:pt>
                <c:pt idx="18">
                  <c:v>130</c:v>
                </c:pt>
                <c:pt idx="19">
                  <c:v>130</c:v>
                </c:pt>
                <c:pt idx="20">
                  <c:v>130</c:v>
                </c:pt>
                <c:pt idx="21">
                  <c:v>150</c:v>
                </c:pt>
                <c:pt idx="22">
                  <c:v>150</c:v>
                </c:pt>
                <c:pt idx="23">
                  <c:v>180</c:v>
                </c:pt>
                <c:pt idx="24">
                  <c:v>140</c:v>
                </c:pt>
                <c:pt idx="25">
                  <c:v>140</c:v>
                </c:pt>
                <c:pt idx="26">
                  <c:v>140</c:v>
                </c:pt>
                <c:pt idx="27">
                  <c:v>140</c:v>
                </c:pt>
                <c:pt idx="28">
                  <c:v>90</c:v>
                </c:pt>
                <c:pt idx="29">
                  <c:v>80</c:v>
                </c:pt>
                <c:pt idx="30">
                  <c:v>70</c:v>
                </c:pt>
                <c:pt idx="31">
                  <c:v>53</c:v>
                </c:pt>
                <c:pt idx="32">
                  <c:v>43</c:v>
                </c:pt>
                <c:pt idx="33">
                  <c:v>38</c:v>
                </c:pt>
                <c:pt idx="34">
                  <c:v>38</c:v>
                </c:pt>
                <c:pt idx="35">
                  <c:v>38</c:v>
                </c:pt>
                <c:pt idx="36">
                  <c:v>38</c:v>
                </c:pt>
                <c:pt idx="37">
                  <c:v>38</c:v>
                </c:pt>
                <c:pt idx="38">
                  <c:v>38</c:v>
                </c:pt>
                <c:pt idx="39">
                  <c:v>38</c:v>
                </c:pt>
                <c:pt idx="40">
                  <c:v>38</c:v>
                </c:pt>
                <c:pt idx="41">
                  <c:v>38</c:v>
                </c:pt>
                <c:pt idx="42">
                  <c:v>37</c:v>
                </c:pt>
                <c:pt idx="43">
                  <c:v>38</c:v>
                </c:pt>
                <c:pt idx="44">
                  <c:v>38</c:v>
                </c:pt>
                <c:pt idx="45">
                  <c:v>38</c:v>
                </c:pt>
                <c:pt idx="46">
                  <c:v>38</c:v>
                </c:pt>
                <c:pt idx="47">
                  <c:v>38</c:v>
                </c:pt>
                <c:pt idx="48">
                  <c:v>38</c:v>
                </c:pt>
                <c:pt idx="49">
                  <c:v>40</c:v>
                </c:pt>
                <c:pt idx="50">
                  <c:v>40</c:v>
                </c:pt>
                <c:pt idx="51">
                  <c:v>35</c:v>
                </c:pt>
                <c:pt idx="52">
                  <c:v>35</c:v>
                </c:pt>
                <c:pt idx="53">
                  <c:v>35</c:v>
                </c:pt>
                <c:pt idx="54">
                  <c:v>35</c:v>
                </c:pt>
                <c:pt idx="55">
                  <c:v>35</c:v>
                </c:pt>
                <c:pt idx="56">
                  <c:v>35</c:v>
                </c:pt>
                <c:pt idx="57">
                  <c:v>35</c:v>
                </c:pt>
                <c:pt idx="58">
                  <c:v>35</c:v>
                </c:pt>
                <c:pt idx="59">
                  <c:v>35</c:v>
                </c:pt>
              </c:numCache>
            </c:numRef>
          </c:val>
          <c:smooth val="0"/>
        </c:ser>
        <c:axId val="27220924"/>
        <c:axId val="33422829"/>
      </c:lineChart>
      <c:dateAx>
        <c:axId val="27220924"/>
        <c:scaling>
          <c:orientation val="minMax"/>
          <c:max val="39486"/>
          <c:min val="39083"/>
        </c:scaling>
        <c:axPos val="b"/>
        <c:delete val="0"/>
        <c:numFmt formatCode="m/yy" sourceLinked="0"/>
        <c:majorTickMark val="out"/>
        <c:minorTickMark val="none"/>
        <c:tickLblPos val="nextTo"/>
        <c:crossAx val="33422829"/>
        <c:crosses val="autoZero"/>
        <c:auto val="0"/>
        <c:baseTimeUnit val="days"/>
        <c:majorUnit val="1"/>
        <c:majorTimeUnit val="months"/>
        <c:noMultiLvlLbl val="0"/>
      </c:dateAx>
      <c:valAx>
        <c:axId val="33422829"/>
        <c:scaling>
          <c:orientation val="minMax"/>
          <c:max val="525"/>
          <c:min val="0"/>
        </c:scaling>
        <c:axPos val="l"/>
        <c:majorGridlines/>
        <c:delete val="0"/>
        <c:numFmt formatCode="General" sourceLinked="1"/>
        <c:majorTickMark val="out"/>
        <c:minorTickMark val="none"/>
        <c:tickLblPos val="nextTo"/>
        <c:crossAx val="27220924"/>
        <c:crossesAt val="1"/>
        <c:crossBetween val="between"/>
        <c:dispUnits/>
        <c:majorUnit val="50"/>
        <c:minorUnit val="4"/>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9.emf" /><Relationship Id="rId3" Type="http://schemas.openxmlformats.org/officeDocument/2006/relationships/image" Target="../media/image11.emf" /><Relationship Id="rId4" Type="http://schemas.openxmlformats.org/officeDocument/2006/relationships/image" Target="../media/image12.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0.89425</cdr:y>
    </cdr:from>
    <cdr:to>
      <cdr:x>0.73</cdr:x>
      <cdr:y>0.99325</cdr:y>
    </cdr:to>
    <cdr:sp>
      <cdr:nvSpPr>
        <cdr:cNvPr id="1" name="TextBox 1"/>
        <cdr:cNvSpPr txBox="1">
          <a:spLocks noChangeArrowheads="1"/>
        </cdr:cNvSpPr>
      </cdr:nvSpPr>
      <cdr:spPr>
        <a:xfrm>
          <a:off x="314325" y="3190875"/>
          <a:ext cx="3124200" cy="3524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0.327</cdr:x>
      <cdr:y>0.04925</cdr:y>
    </cdr:to>
    <cdr:sp>
      <cdr:nvSpPr>
        <cdr:cNvPr id="2" name="TextBox 2"/>
        <cdr:cNvSpPr txBox="1">
          <a:spLocks noChangeArrowheads="1"/>
        </cdr:cNvSpPr>
      </cdr:nvSpPr>
      <cdr:spPr>
        <a:xfrm>
          <a:off x="0" y="0"/>
          <a:ext cx="15430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Basis Points</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cdr:x>
      <cdr:y>0.0065</cdr:y>
    </cdr:from>
    <cdr:to>
      <cdr:x>0.46225</cdr:x>
      <cdr:y>0.0775</cdr:y>
    </cdr:to>
    <cdr:sp>
      <cdr:nvSpPr>
        <cdr:cNvPr id="1" name="TextBox 1"/>
        <cdr:cNvSpPr txBox="1">
          <a:spLocks noChangeArrowheads="1"/>
        </cdr:cNvSpPr>
      </cdr:nvSpPr>
      <cdr:spPr>
        <a:xfrm>
          <a:off x="371475" y="19050"/>
          <a:ext cx="1771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Basis Points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0.08775</cdr:x>
      <cdr:y>0.00975</cdr:y>
    </cdr:from>
    <cdr:to>
      <cdr:x>0.39275</cdr:x>
      <cdr:y>0.11275</cdr:y>
    </cdr:to>
    <cdr:sp>
      <cdr:nvSpPr>
        <cdr:cNvPr id="1" name="TextBox 1"/>
        <cdr:cNvSpPr txBox="1">
          <a:spLocks noChangeArrowheads="1"/>
        </cdr:cNvSpPr>
      </cdr:nvSpPr>
      <cdr:spPr>
        <a:xfrm>
          <a:off x="371475" y="28575"/>
          <a:ext cx="1323975" cy="3143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Basis Points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428625</xdr:colOff>
      <xdr:row>24</xdr:row>
      <xdr:rowOff>66675</xdr:rowOff>
    </xdr:to>
    <xdr:graphicFrame>
      <xdr:nvGraphicFramePr>
        <xdr:cNvPr id="1" name="Chart 1"/>
        <xdr:cNvGraphicFramePr/>
      </xdr:nvGraphicFramePr>
      <xdr:xfrm>
        <a:off x="609600" y="504825"/>
        <a:ext cx="4695825" cy="34671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3</xdr:row>
      <xdr:rowOff>9525</xdr:rowOff>
    </xdr:from>
    <xdr:to>
      <xdr:col>17</xdr:col>
      <xdr:colOff>114300</xdr:colOff>
      <xdr:row>24</xdr:row>
      <xdr:rowOff>38100</xdr:rowOff>
    </xdr:to>
    <xdr:graphicFrame>
      <xdr:nvGraphicFramePr>
        <xdr:cNvPr id="2" name="Chart 2"/>
        <xdr:cNvGraphicFramePr/>
      </xdr:nvGraphicFramePr>
      <xdr:xfrm>
        <a:off x="6096000" y="514350"/>
        <a:ext cx="4381500" cy="34290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29</xdr:row>
      <xdr:rowOff>0</xdr:rowOff>
    </xdr:from>
    <xdr:to>
      <xdr:col>8</xdr:col>
      <xdr:colOff>419100</xdr:colOff>
      <xdr:row>47</xdr:row>
      <xdr:rowOff>123825</xdr:rowOff>
    </xdr:to>
    <xdr:graphicFrame>
      <xdr:nvGraphicFramePr>
        <xdr:cNvPr id="3" name="Chart 3"/>
        <xdr:cNvGraphicFramePr/>
      </xdr:nvGraphicFramePr>
      <xdr:xfrm>
        <a:off x="638175" y="4733925"/>
        <a:ext cx="4657725" cy="30384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29</xdr:row>
      <xdr:rowOff>28575</xdr:rowOff>
    </xdr:from>
    <xdr:to>
      <xdr:col>17</xdr:col>
      <xdr:colOff>104775</xdr:colOff>
      <xdr:row>47</xdr:row>
      <xdr:rowOff>142875</xdr:rowOff>
    </xdr:to>
    <xdr:graphicFrame>
      <xdr:nvGraphicFramePr>
        <xdr:cNvPr id="4" name="Chart 4"/>
        <xdr:cNvGraphicFramePr/>
      </xdr:nvGraphicFramePr>
      <xdr:xfrm>
        <a:off x="6134100" y="4762500"/>
        <a:ext cx="4333875" cy="3028950"/>
      </xdr:xfrm>
      <a:graphic>
        <a:graphicData uri="http://schemas.openxmlformats.org/drawingml/2006/chart">
          <c:chart xmlns:c="http://schemas.openxmlformats.org/drawingml/2006/chart" r:id="rId4"/>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57150</xdr:rowOff>
    </xdr:from>
    <xdr:to>
      <xdr:col>10</xdr:col>
      <xdr:colOff>514350</xdr:colOff>
      <xdr:row>27</xdr:row>
      <xdr:rowOff>19050</xdr:rowOff>
    </xdr:to>
    <xdr:pic>
      <xdr:nvPicPr>
        <xdr:cNvPr id="1" name="Picture 2"/>
        <xdr:cNvPicPr preferRelativeResize="1">
          <a:picLocks noChangeAspect="1"/>
        </xdr:cNvPicPr>
      </xdr:nvPicPr>
      <xdr:blipFill>
        <a:blip r:embed="rId1"/>
        <a:stretch>
          <a:fillRect/>
        </a:stretch>
      </xdr:blipFill>
      <xdr:spPr>
        <a:xfrm>
          <a:off x="76200" y="400050"/>
          <a:ext cx="6534150" cy="4010025"/>
        </a:xfrm>
        <a:prstGeom prst="rect">
          <a:avLst/>
        </a:prstGeom>
        <a:noFill/>
        <a:ln w="9525" cmpd="sng">
          <a:noFill/>
        </a:ln>
      </xdr:spPr>
    </xdr:pic>
    <xdr:clientData/>
  </xdr:twoCellAnchor>
  <xdr:twoCellAnchor editAs="oneCell">
    <xdr:from>
      <xdr:col>11</xdr:col>
      <xdr:colOff>57150</xdr:colOff>
      <xdr:row>2</xdr:row>
      <xdr:rowOff>0</xdr:rowOff>
    </xdr:from>
    <xdr:to>
      <xdr:col>19</xdr:col>
      <xdr:colOff>314325</xdr:colOff>
      <xdr:row>26</xdr:row>
      <xdr:rowOff>95250</xdr:rowOff>
    </xdr:to>
    <xdr:pic>
      <xdr:nvPicPr>
        <xdr:cNvPr id="2" name="Picture 3"/>
        <xdr:cNvPicPr preferRelativeResize="1">
          <a:picLocks noChangeAspect="1"/>
        </xdr:cNvPicPr>
      </xdr:nvPicPr>
      <xdr:blipFill>
        <a:blip r:embed="rId2"/>
        <a:stretch>
          <a:fillRect/>
        </a:stretch>
      </xdr:blipFill>
      <xdr:spPr>
        <a:xfrm>
          <a:off x="6762750" y="342900"/>
          <a:ext cx="5133975" cy="3981450"/>
        </a:xfrm>
        <a:prstGeom prst="rect">
          <a:avLst/>
        </a:prstGeom>
        <a:noFill/>
        <a:ln w="9525" cmpd="sng">
          <a:noFill/>
        </a:ln>
      </xdr:spPr>
    </xdr:pic>
    <xdr:clientData/>
  </xdr:twoCellAnchor>
  <xdr:twoCellAnchor editAs="oneCell">
    <xdr:from>
      <xdr:col>0</xdr:col>
      <xdr:colOff>95250</xdr:colOff>
      <xdr:row>39</xdr:row>
      <xdr:rowOff>19050</xdr:rowOff>
    </xdr:from>
    <xdr:to>
      <xdr:col>10</xdr:col>
      <xdr:colOff>552450</xdr:colOff>
      <xdr:row>63</xdr:row>
      <xdr:rowOff>142875</xdr:rowOff>
    </xdr:to>
    <xdr:pic>
      <xdr:nvPicPr>
        <xdr:cNvPr id="3" name="Picture 4"/>
        <xdr:cNvPicPr preferRelativeResize="1">
          <a:picLocks noChangeAspect="1"/>
        </xdr:cNvPicPr>
      </xdr:nvPicPr>
      <xdr:blipFill>
        <a:blip r:embed="rId3"/>
        <a:stretch>
          <a:fillRect/>
        </a:stretch>
      </xdr:blipFill>
      <xdr:spPr>
        <a:xfrm>
          <a:off x="95250" y="6991350"/>
          <a:ext cx="6553200" cy="4010025"/>
        </a:xfrm>
        <a:prstGeom prst="rect">
          <a:avLst/>
        </a:prstGeom>
        <a:noFill/>
        <a:ln w="9525" cmpd="sng">
          <a:noFill/>
        </a:ln>
      </xdr:spPr>
    </xdr:pic>
    <xdr:clientData/>
  </xdr:twoCellAnchor>
  <xdr:twoCellAnchor editAs="oneCell">
    <xdr:from>
      <xdr:col>11</xdr:col>
      <xdr:colOff>0</xdr:colOff>
      <xdr:row>39</xdr:row>
      <xdr:rowOff>0</xdr:rowOff>
    </xdr:from>
    <xdr:to>
      <xdr:col>20</xdr:col>
      <xdr:colOff>590550</xdr:colOff>
      <xdr:row>64</xdr:row>
      <xdr:rowOff>0</xdr:rowOff>
    </xdr:to>
    <xdr:pic>
      <xdr:nvPicPr>
        <xdr:cNvPr id="4" name="Picture 5"/>
        <xdr:cNvPicPr preferRelativeResize="1">
          <a:picLocks noChangeAspect="1"/>
        </xdr:cNvPicPr>
      </xdr:nvPicPr>
      <xdr:blipFill>
        <a:blip r:embed="rId4"/>
        <a:stretch>
          <a:fillRect/>
        </a:stretch>
      </xdr:blipFill>
      <xdr:spPr>
        <a:xfrm>
          <a:off x="6705600" y="6972300"/>
          <a:ext cx="6076950" cy="404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19050</xdr:rowOff>
    </xdr:from>
    <xdr:to>
      <xdr:col>9</xdr:col>
      <xdr:colOff>1038225</xdr:colOff>
      <xdr:row>27</xdr:row>
      <xdr:rowOff>57150</xdr:rowOff>
    </xdr:to>
    <xdr:pic>
      <xdr:nvPicPr>
        <xdr:cNvPr id="1" name="Picture 2"/>
        <xdr:cNvPicPr preferRelativeResize="1">
          <a:picLocks noChangeAspect="1"/>
        </xdr:cNvPicPr>
      </xdr:nvPicPr>
      <xdr:blipFill>
        <a:blip r:embed="rId1"/>
        <a:stretch>
          <a:fillRect/>
        </a:stretch>
      </xdr:blipFill>
      <xdr:spPr>
        <a:xfrm>
          <a:off x="85725" y="361950"/>
          <a:ext cx="6781800" cy="4086225"/>
        </a:xfrm>
        <a:prstGeom prst="rect">
          <a:avLst/>
        </a:prstGeom>
        <a:noFill/>
        <a:ln w="9525" cmpd="sng">
          <a:noFill/>
        </a:ln>
      </xdr:spPr>
    </xdr:pic>
    <xdr:clientData/>
  </xdr:twoCellAnchor>
  <xdr:twoCellAnchor editAs="oneCell">
    <xdr:from>
      <xdr:col>10</xdr:col>
      <xdr:colOff>285750</xdr:colOff>
      <xdr:row>2</xdr:row>
      <xdr:rowOff>28575</xdr:rowOff>
    </xdr:from>
    <xdr:to>
      <xdr:col>21</xdr:col>
      <xdr:colOff>0</xdr:colOff>
      <xdr:row>27</xdr:row>
      <xdr:rowOff>76200</xdr:rowOff>
    </xdr:to>
    <xdr:pic>
      <xdr:nvPicPr>
        <xdr:cNvPr id="2" name="Picture 3"/>
        <xdr:cNvPicPr preferRelativeResize="1">
          <a:picLocks noChangeAspect="1"/>
        </xdr:cNvPicPr>
      </xdr:nvPicPr>
      <xdr:blipFill>
        <a:blip r:embed="rId2"/>
        <a:stretch>
          <a:fillRect/>
        </a:stretch>
      </xdr:blipFill>
      <xdr:spPr>
        <a:xfrm>
          <a:off x="7239000" y="371475"/>
          <a:ext cx="6419850" cy="4095750"/>
        </a:xfrm>
        <a:prstGeom prst="rect">
          <a:avLst/>
        </a:prstGeom>
        <a:noFill/>
        <a:ln w="9525" cmpd="sng">
          <a:noFill/>
        </a:ln>
      </xdr:spPr>
    </xdr:pic>
    <xdr:clientData/>
  </xdr:twoCellAnchor>
  <xdr:twoCellAnchor editAs="oneCell">
    <xdr:from>
      <xdr:col>0</xdr:col>
      <xdr:colOff>123825</xdr:colOff>
      <xdr:row>34</xdr:row>
      <xdr:rowOff>57150</xdr:rowOff>
    </xdr:from>
    <xdr:to>
      <xdr:col>9</xdr:col>
      <xdr:colOff>990600</xdr:colOff>
      <xdr:row>59</xdr:row>
      <xdr:rowOff>95250</xdr:rowOff>
    </xdr:to>
    <xdr:pic>
      <xdr:nvPicPr>
        <xdr:cNvPr id="3" name="Picture 4"/>
        <xdr:cNvPicPr preferRelativeResize="1">
          <a:picLocks noChangeAspect="1"/>
        </xdr:cNvPicPr>
      </xdr:nvPicPr>
      <xdr:blipFill>
        <a:blip r:embed="rId3"/>
        <a:stretch>
          <a:fillRect/>
        </a:stretch>
      </xdr:blipFill>
      <xdr:spPr>
        <a:xfrm>
          <a:off x="123825" y="5762625"/>
          <a:ext cx="6696075" cy="4086225"/>
        </a:xfrm>
        <a:prstGeom prst="rect">
          <a:avLst/>
        </a:prstGeom>
        <a:noFill/>
        <a:ln w="9525" cmpd="sng">
          <a:noFill/>
        </a:ln>
      </xdr:spPr>
    </xdr:pic>
    <xdr:clientData/>
  </xdr:twoCellAnchor>
  <xdr:twoCellAnchor editAs="oneCell">
    <xdr:from>
      <xdr:col>10</xdr:col>
      <xdr:colOff>114300</xdr:colOff>
      <xdr:row>34</xdr:row>
      <xdr:rowOff>57150</xdr:rowOff>
    </xdr:from>
    <xdr:to>
      <xdr:col>21</xdr:col>
      <xdr:colOff>19050</xdr:colOff>
      <xdr:row>59</xdr:row>
      <xdr:rowOff>104775</xdr:rowOff>
    </xdr:to>
    <xdr:pic>
      <xdr:nvPicPr>
        <xdr:cNvPr id="4" name="Picture 5"/>
        <xdr:cNvPicPr preferRelativeResize="1">
          <a:picLocks noChangeAspect="1"/>
        </xdr:cNvPicPr>
      </xdr:nvPicPr>
      <xdr:blipFill>
        <a:blip r:embed="rId4"/>
        <a:stretch>
          <a:fillRect/>
        </a:stretch>
      </xdr:blipFill>
      <xdr:spPr>
        <a:xfrm>
          <a:off x="7067550" y="5762625"/>
          <a:ext cx="6610350" cy="40957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0.42525</cdr:x>
      <cdr:y>0.892</cdr:y>
    </cdr:from>
    <cdr:to>
      <cdr:x>1</cdr:x>
      <cdr:y>0.97925</cdr:y>
    </cdr:to>
    <cdr:sp>
      <cdr:nvSpPr>
        <cdr:cNvPr id="1" name="TextBox 1"/>
        <cdr:cNvSpPr txBox="1">
          <a:spLocks noChangeArrowheads="1"/>
        </cdr:cNvSpPr>
      </cdr:nvSpPr>
      <cdr:spPr>
        <a:xfrm>
          <a:off x="2362200" y="2752725"/>
          <a:ext cx="3200400" cy="2667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                                                   Source: Lehman Brothers</a:t>
          </a:r>
        </a:p>
      </cdr:txBody>
    </cdr:sp>
  </cdr:relSizeAnchor>
  <cdr:relSizeAnchor xmlns:cdr="http://schemas.openxmlformats.org/drawingml/2006/chartDrawing">
    <cdr:from>
      <cdr:x>0.1025</cdr:x>
      <cdr:y>0.05725</cdr:y>
    </cdr:from>
    <cdr:to>
      <cdr:x>0.25225</cdr:x>
      <cdr:y>0.11125</cdr:y>
    </cdr:to>
    <cdr:sp>
      <cdr:nvSpPr>
        <cdr:cNvPr id="2" name="TextBox 2"/>
        <cdr:cNvSpPr txBox="1">
          <a:spLocks noChangeArrowheads="1"/>
        </cdr:cNvSpPr>
      </cdr:nvSpPr>
      <cdr:spPr>
        <a:xfrm>
          <a:off x="561975" y="171450"/>
          <a:ext cx="838200" cy="16192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Basis Point</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0.90025</cdr:y>
    </cdr:from>
    <cdr:to>
      <cdr:x>1</cdr:x>
      <cdr:y>0.9725</cdr:y>
    </cdr:to>
    <cdr:sp>
      <cdr:nvSpPr>
        <cdr:cNvPr id="1" name="TextBox 1"/>
        <cdr:cNvSpPr txBox="1">
          <a:spLocks noChangeArrowheads="1"/>
        </cdr:cNvSpPr>
      </cdr:nvSpPr>
      <cdr:spPr>
        <a:xfrm>
          <a:off x="2600325" y="2914650"/>
          <a:ext cx="3009900" cy="2381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Source: Markit</a:t>
          </a:r>
        </a:p>
      </cdr:txBody>
    </cdr:sp>
  </cdr:relSizeAnchor>
  <cdr:relSizeAnchor xmlns:cdr="http://schemas.openxmlformats.org/drawingml/2006/chartDrawing">
    <cdr:from>
      <cdr:x>0.1445</cdr:x>
      <cdr:y>0.05125</cdr:y>
    </cdr:from>
    <cdr:to>
      <cdr:x>0.3045</cdr:x>
      <cdr:y>0.101</cdr:y>
    </cdr:to>
    <cdr:sp>
      <cdr:nvSpPr>
        <cdr:cNvPr id="2" name="TextBox 2"/>
        <cdr:cNvSpPr txBox="1">
          <a:spLocks noChangeArrowheads="1"/>
        </cdr:cNvSpPr>
      </cdr:nvSpPr>
      <cdr:spPr>
        <a:xfrm>
          <a:off x="809625" y="161925"/>
          <a:ext cx="895350"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Basis Points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19050</xdr:rowOff>
    </xdr:from>
    <xdr:to>
      <xdr:col>13</xdr:col>
      <xdr:colOff>85725</xdr:colOff>
      <xdr:row>21</xdr:row>
      <xdr:rowOff>28575</xdr:rowOff>
    </xdr:to>
    <xdr:graphicFrame>
      <xdr:nvGraphicFramePr>
        <xdr:cNvPr id="1" name="Chart 1"/>
        <xdr:cNvGraphicFramePr/>
      </xdr:nvGraphicFramePr>
      <xdr:xfrm>
        <a:off x="2438400" y="342900"/>
        <a:ext cx="5572125" cy="308610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23</xdr:row>
      <xdr:rowOff>142875</xdr:rowOff>
    </xdr:from>
    <xdr:to>
      <xdr:col>13</xdr:col>
      <xdr:colOff>133350</xdr:colOff>
      <xdr:row>43</xdr:row>
      <xdr:rowOff>142875</xdr:rowOff>
    </xdr:to>
    <xdr:graphicFrame>
      <xdr:nvGraphicFramePr>
        <xdr:cNvPr id="2" name="Chart 2"/>
        <xdr:cNvGraphicFramePr/>
      </xdr:nvGraphicFramePr>
      <xdr:xfrm>
        <a:off x="2447925" y="3867150"/>
        <a:ext cx="5610225" cy="32385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0.13825</cdr:x>
      <cdr:y>0.91325</cdr:y>
    </cdr:from>
    <cdr:to>
      <cdr:x>1</cdr:x>
      <cdr:y>1</cdr:y>
    </cdr:to>
    <cdr:sp>
      <cdr:nvSpPr>
        <cdr:cNvPr id="1" name="TextBox 1"/>
        <cdr:cNvSpPr txBox="1">
          <a:spLocks noChangeArrowheads="1"/>
        </cdr:cNvSpPr>
      </cdr:nvSpPr>
      <cdr:spPr>
        <a:xfrm>
          <a:off x="704850" y="3171825"/>
          <a:ext cx="4419600" cy="3048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Source: Lehman Brothers</a:t>
          </a:r>
        </a:p>
      </cdr:txBody>
    </cdr:sp>
  </cdr:relSizeAnchor>
  <cdr:relSizeAnchor xmlns:cdr="http://schemas.openxmlformats.org/drawingml/2006/chartDrawing">
    <cdr:from>
      <cdr:x>0.138</cdr:x>
      <cdr:y>0.0545</cdr:y>
    </cdr:from>
    <cdr:to>
      <cdr:x>0.5215</cdr:x>
      <cdr:y>0.114</cdr:y>
    </cdr:to>
    <cdr:sp>
      <cdr:nvSpPr>
        <cdr:cNvPr id="2" name="TextBox 2"/>
        <cdr:cNvSpPr txBox="1">
          <a:spLocks noChangeArrowheads="1"/>
        </cdr:cNvSpPr>
      </cdr:nvSpPr>
      <cdr:spPr>
        <a:xfrm>
          <a:off x="704850" y="180975"/>
          <a:ext cx="19621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Basis Points to Euribor</a:t>
          </a:r>
          <a:r>
            <a:rPr lang="en-US" cap="none" sz="925" b="0" i="0" u="none" baseline="0">
              <a:latin typeface="Arial"/>
              <a:ea typeface="Arial"/>
              <a:cs typeface="Arial"/>
            </a:rPr>
            <a:t>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0.41875</cdr:x>
      <cdr:y>0.89325</cdr:y>
    </cdr:from>
    <cdr:to>
      <cdr:x>1</cdr:x>
      <cdr:y>0.9885</cdr:y>
    </cdr:to>
    <cdr:sp>
      <cdr:nvSpPr>
        <cdr:cNvPr id="1" name="TextBox 1"/>
        <cdr:cNvSpPr txBox="1">
          <a:spLocks noChangeArrowheads="1"/>
        </cdr:cNvSpPr>
      </cdr:nvSpPr>
      <cdr:spPr>
        <a:xfrm>
          <a:off x="2466975" y="3124200"/>
          <a:ext cx="3429000" cy="3333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                                                             Source: Federal Reserve</a:t>
          </a:r>
        </a:p>
      </cdr:txBody>
    </cdr:sp>
  </cdr:relSizeAnchor>
  <cdr:relSizeAnchor xmlns:cdr="http://schemas.openxmlformats.org/drawingml/2006/chartDrawing">
    <cdr:from>
      <cdr:x>0.10575</cdr:x>
      <cdr:y>0.003</cdr:y>
    </cdr:from>
    <cdr:to>
      <cdr:x>0.77625</cdr:x>
      <cdr:y>0.06025</cdr:y>
    </cdr:to>
    <cdr:sp>
      <cdr:nvSpPr>
        <cdr:cNvPr id="2" name="TextBox 2"/>
        <cdr:cNvSpPr txBox="1">
          <a:spLocks noChangeArrowheads="1"/>
        </cdr:cNvSpPr>
      </cdr:nvSpPr>
      <cdr:spPr>
        <a:xfrm>
          <a:off x="619125" y="9525"/>
          <a:ext cx="3962400" cy="200025"/>
        </a:xfrm>
        <a:prstGeom prst="rect">
          <a:avLst/>
        </a:prstGeom>
        <a:noFill/>
        <a:ln w="9525" cmpd="sng">
          <a:noFill/>
        </a:ln>
      </cdr:spPr>
      <cdr:txBody>
        <a:bodyPr vertOverflow="clip" wrap="square"/>
        <a:p>
          <a:pPr algn="l">
            <a:defRPr/>
          </a:pPr>
          <a:r>
            <a:rPr lang="en-US" cap="none" sz="1150" b="1" i="0" u="none" baseline="0">
              <a:latin typeface="Arial"/>
              <a:ea typeface="Arial"/>
              <a:cs typeface="Arial"/>
            </a:rPr>
            <a:t>11.10. US AA ABCP to AA Nonfinancial CP Spreads</a:t>
          </a:r>
        </a:p>
      </cdr:txBody>
    </cdr:sp>
  </cdr:relSizeAnchor>
  <cdr:relSizeAnchor xmlns:cdr="http://schemas.openxmlformats.org/drawingml/2006/chartDrawing">
    <cdr:from>
      <cdr:x>0.12775</cdr:x>
      <cdr:y>0.03725</cdr:y>
    </cdr:from>
    <cdr:to>
      <cdr:x>0.41875</cdr:x>
      <cdr:y>0.098</cdr:y>
    </cdr:to>
    <cdr:sp>
      <cdr:nvSpPr>
        <cdr:cNvPr id="3" name="TextBox 3"/>
        <cdr:cNvSpPr txBox="1">
          <a:spLocks noChangeArrowheads="1"/>
        </cdr:cNvSpPr>
      </cdr:nvSpPr>
      <cdr:spPr>
        <a:xfrm>
          <a:off x="752475" y="123825"/>
          <a:ext cx="1714500" cy="20955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Basis Points to Euribor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0.0805</cdr:x>
      <cdr:y>0.8865</cdr:y>
    </cdr:from>
    <cdr:to>
      <cdr:x>0.76125</cdr:x>
      <cdr:y>0.99275</cdr:y>
    </cdr:to>
    <cdr:sp>
      <cdr:nvSpPr>
        <cdr:cNvPr id="1" name="TextBox 1"/>
        <cdr:cNvSpPr txBox="1">
          <a:spLocks noChangeArrowheads="1"/>
        </cdr:cNvSpPr>
      </cdr:nvSpPr>
      <cdr:spPr>
        <a:xfrm>
          <a:off x="352425" y="3124200"/>
          <a:ext cx="3000375" cy="3714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0.3725</cdr:x>
      <cdr:y>0.04975</cdr:y>
    </cdr:to>
    <cdr:sp>
      <cdr:nvSpPr>
        <cdr:cNvPr id="2" name="TextBox 2"/>
        <cdr:cNvSpPr txBox="1">
          <a:spLocks noChangeArrowheads="1"/>
        </cdr:cNvSpPr>
      </cdr:nvSpPr>
      <cdr:spPr>
        <a:xfrm>
          <a:off x="0" y="0"/>
          <a:ext cx="16383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Basis Points</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58</xdr:row>
      <xdr:rowOff>0</xdr:rowOff>
    </xdr:from>
    <xdr:to>
      <xdr:col>7</xdr:col>
      <xdr:colOff>409575</xdr:colOff>
      <xdr:row>79</xdr:row>
      <xdr:rowOff>76200</xdr:rowOff>
    </xdr:to>
    <xdr:graphicFrame>
      <xdr:nvGraphicFramePr>
        <xdr:cNvPr id="1" name="Chart 1"/>
        <xdr:cNvGraphicFramePr/>
      </xdr:nvGraphicFramePr>
      <xdr:xfrm>
        <a:off x="238125" y="10334625"/>
        <a:ext cx="5124450" cy="34766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58</xdr:row>
      <xdr:rowOff>0</xdr:rowOff>
    </xdr:from>
    <xdr:to>
      <xdr:col>17</xdr:col>
      <xdr:colOff>590550</xdr:colOff>
      <xdr:row>79</xdr:row>
      <xdr:rowOff>104775</xdr:rowOff>
    </xdr:to>
    <xdr:graphicFrame>
      <xdr:nvGraphicFramePr>
        <xdr:cNvPr id="2" name="Chart 2"/>
        <xdr:cNvGraphicFramePr/>
      </xdr:nvGraphicFramePr>
      <xdr:xfrm>
        <a:off x="6391275" y="10334625"/>
        <a:ext cx="5905500"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0.1005</cdr:x>
      <cdr:y>0.883</cdr:y>
    </cdr:from>
    <cdr:to>
      <cdr:x>0.804</cdr:x>
      <cdr:y>0.99275</cdr:y>
    </cdr:to>
    <cdr:sp>
      <cdr:nvSpPr>
        <cdr:cNvPr id="1" name="TextBox 1"/>
        <cdr:cNvSpPr txBox="1">
          <a:spLocks noChangeArrowheads="1"/>
        </cdr:cNvSpPr>
      </cdr:nvSpPr>
      <cdr:spPr>
        <a:xfrm>
          <a:off x="466725" y="2952750"/>
          <a:ext cx="3267075" cy="3714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0.35225</cdr:x>
      <cdr:y>0.0525</cdr:y>
    </cdr:to>
    <cdr:sp>
      <cdr:nvSpPr>
        <cdr:cNvPr id="2" name="TextBox 3"/>
        <cdr:cNvSpPr txBox="1">
          <a:spLocks noChangeArrowheads="1"/>
        </cdr:cNvSpPr>
      </cdr:nvSpPr>
      <cdr:spPr>
        <a:xfrm>
          <a:off x="0" y="0"/>
          <a:ext cx="16383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Basis Points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0.8835</cdr:y>
    </cdr:from>
    <cdr:to>
      <cdr:x>0.802</cdr:x>
      <cdr:y>0.99225</cdr:y>
    </cdr:to>
    <cdr:sp>
      <cdr:nvSpPr>
        <cdr:cNvPr id="1" name="TextBox 1"/>
        <cdr:cNvSpPr txBox="1">
          <a:spLocks noChangeArrowheads="1"/>
        </cdr:cNvSpPr>
      </cdr:nvSpPr>
      <cdr:spPr>
        <a:xfrm>
          <a:off x="428625" y="2952750"/>
          <a:ext cx="3419475" cy="3619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0.3415</cdr:x>
      <cdr:y>0.0525</cdr:y>
    </cdr:to>
    <cdr:sp>
      <cdr:nvSpPr>
        <cdr:cNvPr id="2" name="TextBox 3"/>
        <cdr:cNvSpPr txBox="1">
          <a:spLocks noChangeArrowheads="1"/>
        </cdr:cNvSpPr>
      </cdr:nvSpPr>
      <cdr:spPr>
        <a:xfrm>
          <a:off x="0" y="0"/>
          <a:ext cx="16383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Basis Points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95250</xdr:rowOff>
    </xdr:from>
    <xdr:to>
      <xdr:col>8</xdr:col>
      <xdr:colOff>523875</xdr:colOff>
      <xdr:row>24</xdr:row>
      <xdr:rowOff>104775</xdr:rowOff>
    </xdr:to>
    <xdr:graphicFrame>
      <xdr:nvGraphicFramePr>
        <xdr:cNvPr id="1" name="Chart 1"/>
        <xdr:cNvGraphicFramePr/>
      </xdr:nvGraphicFramePr>
      <xdr:xfrm>
        <a:off x="676275" y="438150"/>
        <a:ext cx="4724400" cy="3571875"/>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76200</xdr:rowOff>
    </xdr:from>
    <xdr:to>
      <xdr:col>18</xdr:col>
      <xdr:colOff>142875</xdr:colOff>
      <xdr:row>24</xdr:row>
      <xdr:rowOff>38100</xdr:rowOff>
    </xdr:to>
    <xdr:graphicFrame>
      <xdr:nvGraphicFramePr>
        <xdr:cNvPr id="2" name="Chart 2"/>
        <xdr:cNvGraphicFramePr/>
      </xdr:nvGraphicFramePr>
      <xdr:xfrm>
        <a:off x="6705600" y="419100"/>
        <a:ext cx="4410075" cy="3524250"/>
      </xdr:xfrm>
      <a:graphic>
        <a:graphicData uri="http://schemas.openxmlformats.org/drawingml/2006/chart">
          <c:chart xmlns:c="http://schemas.openxmlformats.org/drawingml/2006/chart" r:id="rId2"/>
        </a:graphicData>
      </a:graphic>
    </xdr:graphicFrame>
    <xdr:clientData/>
  </xdr:twoCellAnchor>
  <xdr:twoCellAnchor>
    <xdr:from>
      <xdr:col>11</xdr:col>
      <xdr:colOff>38100</xdr:colOff>
      <xdr:row>28</xdr:row>
      <xdr:rowOff>19050</xdr:rowOff>
    </xdr:from>
    <xdr:to>
      <xdr:col>18</xdr:col>
      <xdr:colOff>419100</xdr:colOff>
      <xdr:row>48</xdr:row>
      <xdr:rowOff>133350</xdr:rowOff>
    </xdr:to>
    <xdr:graphicFrame>
      <xdr:nvGraphicFramePr>
        <xdr:cNvPr id="3" name="Chart 3"/>
        <xdr:cNvGraphicFramePr/>
      </xdr:nvGraphicFramePr>
      <xdr:xfrm>
        <a:off x="6743700" y="4591050"/>
        <a:ext cx="4648200" cy="3352800"/>
      </xdr:xfrm>
      <a:graphic>
        <a:graphicData uri="http://schemas.openxmlformats.org/drawingml/2006/chart">
          <c:chart xmlns:c="http://schemas.openxmlformats.org/drawingml/2006/chart" r:id="rId3"/>
        </a:graphicData>
      </a:graphic>
    </xdr:graphicFrame>
    <xdr:clientData/>
  </xdr:twoCellAnchor>
  <xdr:twoCellAnchor>
    <xdr:from>
      <xdr:col>1</xdr:col>
      <xdr:colOff>66675</xdr:colOff>
      <xdr:row>28</xdr:row>
      <xdr:rowOff>19050</xdr:rowOff>
    </xdr:from>
    <xdr:to>
      <xdr:col>8</xdr:col>
      <xdr:colOff>600075</xdr:colOff>
      <xdr:row>48</xdr:row>
      <xdr:rowOff>133350</xdr:rowOff>
    </xdr:to>
    <xdr:graphicFrame>
      <xdr:nvGraphicFramePr>
        <xdr:cNvPr id="4" name="Chart 4"/>
        <xdr:cNvGraphicFramePr/>
      </xdr:nvGraphicFramePr>
      <xdr:xfrm>
        <a:off x="676275" y="4591050"/>
        <a:ext cx="4800600" cy="33528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0.92025</cdr:y>
    </cdr:from>
    <cdr:to>
      <cdr:x>0.738</cdr:x>
      <cdr:y>0.9915</cdr:y>
    </cdr:to>
    <cdr:sp>
      <cdr:nvSpPr>
        <cdr:cNvPr id="1" name="TextBox 1"/>
        <cdr:cNvSpPr txBox="1">
          <a:spLocks noChangeArrowheads="1"/>
        </cdr:cNvSpPr>
      </cdr:nvSpPr>
      <cdr:spPr>
        <a:xfrm>
          <a:off x="66675" y="3438525"/>
          <a:ext cx="4191000" cy="2667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85725</xdr:rowOff>
    </xdr:from>
    <xdr:to>
      <xdr:col>9</xdr:col>
      <xdr:colOff>314325</xdr:colOff>
      <xdr:row>23</xdr:row>
      <xdr:rowOff>123825</xdr:rowOff>
    </xdr:to>
    <xdr:pic>
      <xdr:nvPicPr>
        <xdr:cNvPr id="1" name="Picture 4"/>
        <xdr:cNvPicPr preferRelativeResize="1">
          <a:picLocks noChangeAspect="1"/>
        </xdr:cNvPicPr>
      </xdr:nvPicPr>
      <xdr:blipFill>
        <a:blip r:embed="rId1"/>
        <a:stretch>
          <a:fillRect/>
        </a:stretch>
      </xdr:blipFill>
      <xdr:spPr>
        <a:xfrm>
          <a:off x="247650" y="266700"/>
          <a:ext cx="5553075" cy="3600450"/>
        </a:xfrm>
        <a:prstGeom prst="rect">
          <a:avLst/>
        </a:prstGeom>
        <a:noFill/>
        <a:ln w="9525" cmpd="sng">
          <a:noFill/>
        </a:ln>
      </xdr:spPr>
    </xdr:pic>
    <xdr:clientData/>
  </xdr:twoCellAnchor>
  <xdr:twoCellAnchor editAs="oneCell">
    <xdr:from>
      <xdr:col>9</xdr:col>
      <xdr:colOff>514350</xdr:colOff>
      <xdr:row>1</xdr:row>
      <xdr:rowOff>114300</xdr:rowOff>
    </xdr:from>
    <xdr:to>
      <xdr:col>19</xdr:col>
      <xdr:colOff>66675</xdr:colOff>
      <xdr:row>23</xdr:row>
      <xdr:rowOff>85725</xdr:rowOff>
    </xdr:to>
    <xdr:pic>
      <xdr:nvPicPr>
        <xdr:cNvPr id="2" name="Picture 5"/>
        <xdr:cNvPicPr preferRelativeResize="1">
          <a:picLocks noChangeAspect="1"/>
        </xdr:cNvPicPr>
      </xdr:nvPicPr>
      <xdr:blipFill>
        <a:blip r:embed="rId2"/>
        <a:stretch>
          <a:fillRect/>
        </a:stretch>
      </xdr:blipFill>
      <xdr:spPr>
        <a:xfrm>
          <a:off x="6000750" y="295275"/>
          <a:ext cx="5648325" cy="3533775"/>
        </a:xfrm>
        <a:prstGeom prst="rect">
          <a:avLst/>
        </a:prstGeom>
        <a:noFill/>
        <a:ln w="9525" cmpd="sng">
          <a:noFill/>
        </a:ln>
      </xdr:spPr>
    </xdr:pic>
    <xdr:clientData/>
  </xdr:twoCellAnchor>
  <xdr:twoCellAnchor editAs="oneCell">
    <xdr:from>
      <xdr:col>0</xdr:col>
      <xdr:colOff>228600</xdr:colOff>
      <xdr:row>27</xdr:row>
      <xdr:rowOff>19050</xdr:rowOff>
    </xdr:from>
    <xdr:to>
      <xdr:col>9</xdr:col>
      <xdr:colOff>381000</xdr:colOff>
      <xdr:row>48</xdr:row>
      <xdr:rowOff>152400</xdr:rowOff>
    </xdr:to>
    <xdr:pic>
      <xdr:nvPicPr>
        <xdr:cNvPr id="3" name="Picture 6"/>
        <xdr:cNvPicPr preferRelativeResize="1">
          <a:picLocks noChangeAspect="1"/>
        </xdr:cNvPicPr>
      </xdr:nvPicPr>
      <xdr:blipFill>
        <a:blip r:embed="rId3"/>
        <a:stretch>
          <a:fillRect/>
        </a:stretch>
      </xdr:blipFill>
      <xdr:spPr>
        <a:xfrm>
          <a:off x="228600" y="4429125"/>
          <a:ext cx="5638800" cy="3533775"/>
        </a:xfrm>
        <a:prstGeom prst="rect">
          <a:avLst/>
        </a:prstGeom>
        <a:noFill/>
        <a:ln w="9525" cmpd="sng">
          <a:noFill/>
        </a:ln>
      </xdr:spPr>
    </xdr:pic>
    <xdr:clientData/>
  </xdr:twoCellAnchor>
  <xdr:twoCellAnchor editAs="oneCell">
    <xdr:from>
      <xdr:col>9</xdr:col>
      <xdr:colOff>590550</xdr:colOff>
      <xdr:row>27</xdr:row>
      <xdr:rowOff>28575</xdr:rowOff>
    </xdr:from>
    <xdr:to>
      <xdr:col>19</xdr:col>
      <xdr:colOff>142875</xdr:colOff>
      <xdr:row>49</xdr:row>
      <xdr:rowOff>9525</xdr:rowOff>
    </xdr:to>
    <xdr:pic>
      <xdr:nvPicPr>
        <xdr:cNvPr id="4" name="Picture 7"/>
        <xdr:cNvPicPr preferRelativeResize="1">
          <a:picLocks noChangeAspect="1"/>
        </xdr:cNvPicPr>
      </xdr:nvPicPr>
      <xdr:blipFill>
        <a:blip r:embed="rId4"/>
        <a:stretch>
          <a:fillRect/>
        </a:stretch>
      </xdr:blipFill>
      <xdr:spPr>
        <a:xfrm>
          <a:off x="6076950" y="4438650"/>
          <a:ext cx="5648325" cy="3543300"/>
        </a:xfrm>
        <a:prstGeom prst="rect">
          <a:avLst/>
        </a:prstGeom>
        <a:noFill/>
        <a:ln w="9525" cmpd="sng">
          <a:noFill/>
        </a:ln>
      </xdr:spPr>
    </xdr:pic>
    <xdr:clientData/>
  </xdr:twoCellAnchor>
  <xdr:twoCellAnchor>
    <xdr:from>
      <xdr:col>0</xdr:col>
      <xdr:colOff>247650</xdr:colOff>
      <xdr:row>52</xdr:row>
      <xdr:rowOff>9525</xdr:rowOff>
    </xdr:from>
    <xdr:to>
      <xdr:col>9</xdr:col>
      <xdr:colOff>533400</xdr:colOff>
      <xdr:row>75</xdr:row>
      <xdr:rowOff>28575</xdr:rowOff>
    </xdr:to>
    <xdr:graphicFrame>
      <xdr:nvGraphicFramePr>
        <xdr:cNvPr id="5" name="Chart 8"/>
        <xdr:cNvGraphicFramePr/>
      </xdr:nvGraphicFramePr>
      <xdr:xfrm>
        <a:off x="247650" y="8486775"/>
        <a:ext cx="5772150" cy="3743325"/>
      </xdr:xfrm>
      <a:graphic>
        <a:graphicData uri="http://schemas.openxmlformats.org/drawingml/2006/chart">
          <c:chart xmlns:c="http://schemas.openxmlformats.org/drawingml/2006/chart" r:id="rId5"/>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0.05625</cdr:y>
    </cdr:from>
    <cdr:to>
      <cdr:x>0.42225</cdr:x>
      <cdr:y>0.109</cdr:y>
    </cdr:to>
    <cdr:sp>
      <cdr:nvSpPr>
        <cdr:cNvPr id="1" name="TextBox 1"/>
        <cdr:cNvSpPr txBox="1">
          <a:spLocks noChangeArrowheads="1"/>
        </cdr:cNvSpPr>
      </cdr:nvSpPr>
      <cdr:spPr>
        <a:xfrm>
          <a:off x="619125" y="190500"/>
          <a:ext cx="13620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Basis Points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cdr:x>
      <cdr:y>0.057</cdr:y>
    </cdr:from>
    <cdr:to>
      <cdr:x>0.519</cdr:x>
      <cdr:y>0.12425</cdr:y>
    </cdr:to>
    <cdr:sp>
      <cdr:nvSpPr>
        <cdr:cNvPr id="1" name="TextBox 1"/>
        <cdr:cNvSpPr txBox="1">
          <a:spLocks noChangeArrowheads="1"/>
        </cdr:cNvSpPr>
      </cdr:nvSpPr>
      <cdr:spPr>
        <a:xfrm>
          <a:off x="628650" y="190500"/>
          <a:ext cx="16478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Basis Points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emodi\Local%20Settings\Temporary%20Internet%20Files\OLK1\SIFMA%20Spreads%20-%202%20-%20ED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davidson\Local%20Settings\Temporary%20Internet%20Files\SIFMA%20Spreads%20-%20ED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nemodi\Local%20Settings\Temporary%20Internet%20Files\OLK1\06-17-08\ESF%20Industry%20Data%20Report%20Master%20Spreadsheet%20200819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nemodi\Local%20Settings\Temporary%20Internet%20Files\OLK1\06-12-08\Copy%20of%20Copy%20of%20Copy%20of%20ESF%20Industry%20Data%20Report%20Master%20Spreadsheet%2020081905%20(2)%20(2)%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AA"/>
      <sheetName val="BBB"/>
    </sheetNames>
    <sheetDataSet>
      <sheetData sheetId="0">
        <row r="6">
          <cell r="A6">
            <v>39500</v>
          </cell>
          <cell r="B6">
            <v>450</v>
          </cell>
        </row>
        <row r="7">
          <cell r="A7">
            <v>39493</v>
          </cell>
          <cell r="B7">
            <v>450</v>
          </cell>
        </row>
        <row r="8">
          <cell r="A8">
            <v>39486</v>
          </cell>
          <cell r="B8">
            <v>450</v>
          </cell>
        </row>
        <row r="9">
          <cell r="A9">
            <v>39479</v>
          </cell>
          <cell r="B9">
            <v>450</v>
          </cell>
        </row>
        <row r="10">
          <cell r="A10">
            <v>39472</v>
          </cell>
          <cell r="B10">
            <v>400</v>
          </cell>
        </row>
        <row r="11">
          <cell r="A11">
            <v>39465</v>
          </cell>
          <cell r="B11">
            <v>400</v>
          </cell>
        </row>
        <row r="12">
          <cell r="A12">
            <v>39458</v>
          </cell>
          <cell r="B12">
            <v>300</v>
          </cell>
        </row>
        <row r="13">
          <cell r="A13">
            <v>39451</v>
          </cell>
          <cell r="B13">
            <v>300</v>
          </cell>
        </row>
        <row r="14">
          <cell r="A14">
            <v>39444</v>
          </cell>
          <cell r="B14">
            <v>300</v>
          </cell>
        </row>
        <row r="15">
          <cell r="A15">
            <v>39437</v>
          </cell>
          <cell r="B15">
            <v>300</v>
          </cell>
        </row>
        <row r="16">
          <cell r="A16">
            <v>39430</v>
          </cell>
          <cell r="B16">
            <v>300</v>
          </cell>
        </row>
        <row r="17">
          <cell r="A17">
            <v>39423</v>
          </cell>
          <cell r="B17">
            <v>300</v>
          </cell>
        </row>
        <row r="18">
          <cell r="A18">
            <v>39416</v>
          </cell>
          <cell r="B18">
            <v>300</v>
          </cell>
        </row>
        <row r="19">
          <cell r="A19">
            <v>39409</v>
          </cell>
          <cell r="B19">
            <v>300</v>
          </cell>
        </row>
        <row r="20">
          <cell r="A20">
            <v>39402</v>
          </cell>
          <cell r="B20">
            <v>300</v>
          </cell>
        </row>
        <row r="21">
          <cell r="A21">
            <v>39395</v>
          </cell>
          <cell r="B21">
            <v>250</v>
          </cell>
        </row>
        <row r="22">
          <cell r="A22">
            <v>39388</v>
          </cell>
          <cell r="B22">
            <v>230</v>
          </cell>
        </row>
        <row r="23">
          <cell r="A23">
            <v>39381</v>
          </cell>
          <cell r="B23">
            <v>170</v>
          </cell>
        </row>
        <row r="24">
          <cell r="A24">
            <v>39374</v>
          </cell>
          <cell r="B24">
            <v>150</v>
          </cell>
        </row>
        <row r="25">
          <cell r="A25">
            <v>39367</v>
          </cell>
          <cell r="B25">
            <v>120</v>
          </cell>
        </row>
        <row r="26">
          <cell r="A26">
            <v>39360</v>
          </cell>
          <cell r="B26">
            <v>120</v>
          </cell>
        </row>
        <row r="27">
          <cell r="A27">
            <v>39353</v>
          </cell>
          <cell r="B27">
            <v>120</v>
          </cell>
        </row>
        <row r="28">
          <cell r="A28">
            <v>39346</v>
          </cell>
          <cell r="B28">
            <v>120</v>
          </cell>
        </row>
        <row r="29">
          <cell r="A29">
            <v>39339</v>
          </cell>
          <cell r="B29">
            <v>120</v>
          </cell>
        </row>
        <row r="30">
          <cell r="A30">
            <v>39332</v>
          </cell>
          <cell r="B30">
            <v>150</v>
          </cell>
        </row>
        <row r="31">
          <cell r="A31">
            <v>39325</v>
          </cell>
          <cell r="B31">
            <v>150</v>
          </cell>
        </row>
        <row r="32">
          <cell r="A32">
            <v>39318</v>
          </cell>
          <cell r="B32">
            <v>150</v>
          </cell>
        </row>
        <row r="33">
          <cell r="A33">
            <v>39311</v>
          </cell>
          <cell r="B33">
            <v>150</v>
          </cell>
        </row>
        <row r="34">
          <cell r="A34">
            <v>39304</v>
          </cell>
          <cell r="B34">
            <v>120</v>
          </cell>
        </row>
        <row r="35">
          <cell r="A35">
            <v>39297</v>
          </cell>
          <cell r="B35">
            <v>65</v>
          </cell>
        </row>
        <row r="36">
          <cell r="A36">
            <v>39290</v>
          </cell>
          <cell r="B36">
            <v>60</v>
          </cell>
        </row>
        <row r="37">
          <cell r="A37">
            <v>39283</v>
          </cell>
          <cell r="B37">
            <v>50</v>
          </cell>
        </row>
        <row r="38">
          <cell r="A38">
            <v>39276</v>
          </cell>
          <cell r="B38">
            <v>30</v>
          </cell>
        </row>
        <row r="39">
          <cell r="A39">
            <v>39269</v>
          </cell>
          <cell r="B39">
            <v>18</v>
          </cell>
        </row>
        <row r="40">
          <cell r="A40">
            <v>39262</v>
          </cell>
          <cell r="B40">
            <v>18</v>
          </cell>
        </row>
        <row r="41">
          <cell r="A41">
            <v>39255</v>
          </cell>
          <cell r="B41">
            <v>18</v>
          </cell>
        </row>
        <row r="42">
          <cell r="A42">
            <v>39248</v>
          </cell>
          <cell r="B42">
            <v>18</v>
          </cell>
        </row>
        <row r="43">
          <cell r="A43">
            <v>39241</v>
          </cell>
          <cell r="B43">
            <v>18</v>
          </cell>
        </row>
        <row r="44">
          <cell r="A44">
            <v>39234</v>
          </cell>
          <cell r="B44">
            <v>18</v>
          </cell>
        </row>
        <row r="45">
          <cell r="A45">
            <v>39227</v>
          </cell>
          <cell r="B45">
            <v>18</v>
          </cell>
        </row>
        <row r="46">
          <cell r="A46">
            <v>39220</v>
          </cell>
          <cell r="B46">
            <v>22</v>
          </cell>
        </row>
        <row r="47">
          <cell r="A47">
            <v>39213</v>
          </cell>
          <cell r="B47">
            <v>23</v>
          </cell>
        </row>
        <row r="48">
          <cell r="A48">
            <v>39206</v>
          </cell>
          <cell r="B48">
            <v>23</v>
          </cell>
        </row>
        <row r="49">
          <cell r="A49">
            <v>39199</v>
          </cell>
          <cell r="B49">
            <v>25</v>
          </cell>
        </row>
        <row r="50">
          <cell r="A50">
            <v>39192</v>
          </cell>
          <cell r="B50">
            <v>25</v>
          </cell>
        </row>
        <row r="51">
          <cell r="A51">
            <v>39185</v>
          </cell>
          <cell r="B51">
            <v>25</v>
          </cell>
        </row>
        <row r="52">
          <cell r="A52">
            <v>39178</v>
          </cell>
          <cell r="B52">
            <v>25</v>
          </cell>
        </row>
        <row r="53">
          <cell r="A53">
            <v>39171</v>
          </cell>
          <cell r="B53">
            <v>25</v>
          </cell>
        </row>
        <row r="54">
          <cell r="A54">
            <v>39164</v>
          </cell>
          <cell r="B54">
            <v>27</v>
          </cell>
        </row>
        <row r="55">
          <cell r="A55">
            <v>39157</v>
          </cell>
          <cell r="B55">
            <v>27</v>
          </cell>
        </row>
        <row r="56">
          <cell r="A56">
            <v>39150</v>
          </cell>
          <cell r="B56">
            <v>26</v>
          </cell>
        </row>
        <row r="57">
          <cell r="A57">
            <v>39143</v>
          </cell>
          <cell r="B57">
            <v>17</v>
          </cell>
        </row>
        <row r="58">
          <cell r="A58">
            <v>39136</v>
          </cell>
          <cell r="B58">
            <v>15</v>
          </cell>
        </row>
        <row r="59">
          <cell r="A59">
            <v>39129</v>
          </cell>
          <cell r="B59">
            <v>14</v>
          </cell>
        </row>
        <row r="60">
          <cell r="A60">
            <v>39122</v>
          </cell>
          <cell r="B60">
            <v>14</v>
          </cell>
        </row>
        <row r="61">
          <cell r="A61">
            <v>39115</v>
          </cell>
          <cell r="B61">
            <v>15</v>
          </cell>
        </row>
        <row r="62">
          <cell r="A62">
            <v>39108</v>
          </cell>
          <cell r="B62">
            <v>15</v>
          </cell>
        </row>
        <row r="63">
          <cell r="A63">
            <v>39101</v>
          </cell>
          <cell r="B63">
            <v>16</v>
          </cell>
        </row>
        <row r="64">
          <cell r="A64">
            <v>39094</v>
          </cell>
          <cell r="B64">
            <v>16</v>
          </cell>
        </row>
        <row r="65">
          <cell r="A65">
            <v>39087</v>
          </cell>
          <cell r="B65">
            <v>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AA"/>
      <sheetName val="BBB"/>
    </sheetNames>
    <sheetDataSet>
      <sheetData sheetId="0">
        <row r="6">
          <cell r="A6">
            <v>39500</v>
          </cell>
          <cell r="B6">
            <v>135</v>
          </cell>
        </row>
        <row r="7">
          <cell r="A7">
            <v>39493</v>
          </cell>
          <cell r="B7">
            <v>135</v>
          </cell>
        </row>
        <row r="8">
          <cell r="A8">
            <v>39486</v>
          </cell>
          <cell r="B8">
            <v>130</v>
          </cell>
        </row>
        <row r="9">
          <cell r="A9">
            <v>39479</v>
          </cell>
          <cell r="B9">
            <v>130</v>
          </cell>
        </row>
        <row r="10">
          <cell r="A10">
            <v>39472</v>
          </cell>
          <cell r="B10">
            <v>120</v>
          </cell>
        </row>
        <row r="11">
          <cell r="A11">
            <v>39465</v>
          </cell>
          <cell r="B11">
            <v>110</v>
          </cell>
        </row>
        <row r="12">
          <cell r="A12">
            <v>39458</v>
          </cell>
          <cell r="B12">
            <v>100</v>
          </cell>
        </row>
        <row r="13">
          <cell r="A13">
            <v>39451</v>
          </cell>
          <cell r="B13">
            <v>75</v>
          </cell>
        </row>
        <row r="14">
          <cell r="A14">
            <v>39444</v>
          </cell>
          <cell r="B14">
            <v>75</v>
          </cell>
        </row>
        <row r="15">
          <cell r="A15">
            <v>39437</v>
          </cell>
          <cell r="B15">
            <v>75</v>
          </cell>
        </row>
        <row r="16">
          <cell r="A16">
            <v>39430</v>
          </cell>
          <cell r="B16">
            <v>75</v>
          </cell>
        </row>
        <row r="17">
          <cell r="A17">
            <v>39423</v>
          </cell>
          <cell r="B17">
            <v>75</v>
          </cell>
        </row>
        <row r="18">
          <cell r="A18">
            <v>39416</v>
          </cell>
          <cell r="B18">
            <v>75</v>
          </cell>
        </row>
        <row r="19">
          <cell r="A19">
            <v>39409</v>
          </cell>
          <cell r="B19">
            <v>65</v>
          </cell>
        </row>
        <row r="20">
          <cell r="A20">
            <v>39402</v>
          </cell>
          <cell r="B20">
            <v>55</v>
          </cell>
        </row>
        <row r="21">
          <cell r="A21">
            <v>39395</v>
          </cell>
          <cell r="B21">
            <v>37</v>
          </cell>
        </row>
        <row r="22">
          <cell r="A22">
            <v>39388</v>
          </cell>
          <cell r="B22">
            <v>37</v>
          </cell>
        </row>
        <row r="23">
          <cell r="A23">
            <v>39381</v>
          </cell>
          <cell r="B23">
            <v>35</v>
          </cell>
        </row>
        <row r="24">
          <cell r="A24">
            <v>39374</v>
          </cell>
          <cell r="B24">
            <v>33</v>
          </cell>
        </row>
        <row r="25">
          <cell r="A25">
            <v>39367</v>
          </cell>
          <cell r="B25">
            <v>33</v>
          </cell>
        </row>
        <row r="26">
          <cell r="A26">
            <v>39360</v>
          </cell>
          <cell r="B26">
            <v>33</v>
          </cell>
        </row>
        <row r="27">
          <cell r="A27">
            <v>39353</v>
          </cell>
          <cell r="B27">
            <v>35</v>
          </cell>
        </row>
        <row r="28">
          <cell r="A28">
            <v>39346</v>
          </cell>
          <cell r="B28">
            <v>55</v>
          </cell>
        </row>
        <row r="29">
          <cell r="A29">
            <v>39339</v>
          </cell>
          <cell r="B29">
            <v>55</v>
          </cell>
        </row>
        <row r="30">
          <cell r="A30">
            <v>39332</v>
          </cell>
          <cell r="B30">
            <v>55</v>
          </cell>
        </row>
        <row r="31">
          <cell r="A31">
            <v>39325</v>
          </cell>
          <cell r="B31">
            <v>50</v>
          </cell>
        </row>
        <row r="32">
          <cell r="A32">
            <v>39318</v>
          </cell>
          <cell r="B32">
            <v>50</v>
          </cell>
        </row>
        <row r="33">
          <cell r="A33">
            <v>39311</v>
          </cell>
          <cell r="B33">
            <v>48</v>
          </cell>
        </row>
        <row r="34">
          <cell r="A34">
            <v>39304</v>
          </cell>
          <cell r="B34">
            <v>20</v>
          </cell>
        </row>
        <row r="35">
          <cell r="A35">
            <v>39297</v>
          </cell>
          <cell r="B35">
            <v>17</v>
          </cell>
        </row>
        <row r="36">
          <cell r="A36">
            <v>39290</v>
          </cell>
          <cell r="B36">
            <v>17</v>
          </cell>
        </row>
        <row r="37">
          <cell r="A37">
            <v>39283</v>
          </cell>
          <cell r="B37">
            <v>8</v>
          </cell>
        </row>
        <row r="38">
          <cell r="A38">
            <v>39276</v>
          </cell>
          <cell r="B38">
            <v>8</v>
          </cell>
        </row>
        <row r="39">
          <cell r="A39">
            <v>39269</v>
          </cell>
          <cell r="B39">
            <v>7</v>
          </cell>
        </row>
        <row r="40">
          <cell r="A40">
            <v>39262</v>
          </cell>
          <cell r="B40">
            <v>6</v>
          </cell>
        </row>
        <row r="41">
          <cell r="A41">
            <v>39255</v>
          </cell>
          <cell r="B41">
            <v>5</v>
          </cell>
        </row>
        <row r="42">
          <cell r="A42">
            <v>39248</v>
          </cell>
          <cell r="B42">
            <v>5</v>
          </cell>
        </row>
        <row r="43">
          <cell r="A43">
            <v>39241</v>
          </cell>
          <cell r="B43">
            <v>5</v>
          </cell>
        </row>
        <row r="44">
          <cell r="A44">
            <v>39234</v>
          </cell>
          <cell r="B44">
            <v>5</v>
          </cell>
        </row>
        <row r="45">
          <cell r="A45">
            <v>39227</v>
          </cell>
          <cell r="B45">
            <v>5</v>
          </cell>
        </row>
        <row r="46">
          <cell r="A46">
            <v>39220</v>
          </cell>
          <cell r="B46">
            <v>5</v>
          </cell>
        </row>
        <row r="47">
          <cell r="A47">
            <v>39213</v>
          </cell>
          <cell r="B47">
            <v>5</v>
          </cell>
        </row>
        <row r="48">
          <cell r="A48">
            <v>39206</v>
          </cell>
          <cell r="B48">
            <v>6</v>
          </cell>
        </row>
        <row r="49">
          <cell r="A49">
            <v>39199</v>
          </cell>
          <cell r="B49">
            <v>8</v>
          </cell>
        </row>
        <row r="50">
          <cell r="A50">
            <v>39192</v>
          </cell>
          <cell r="B50">
            <v>8</v>
          </cell>
        </row>
        <row r="51">
          <cell r="A51">
            <v>39185</v>
          </cell>
          <cell r="B51">
            <v>8</v>
          </cell>
        </row>
        <row r="52">
          <cell r="A52">
            <v>39178</v>
          </cell>
          <cell r="B52">
            <v>8</v>
          </cell>
        </row>
        <row r="53">
          <cell r="A53">
            <v>39171</v>
          </cell>
          <cell r="B53">
            <v>8</v>
          </cell>
        </row>
        <row r="54">
          <cell r="A54">
            <v>39164</v>
          </cell>
          <cell r="B54">
            <v>7</v>
          </cell>
        </row>
        <row r="55">
          <cell r="A55">
            <v>39157</v>
          </cell>
          <cell r="B55">
            <v>7</v>
          </cell>
        </row>
        <row r="56">
          <cell r="A56">
            <v>39150</v>
          </cell>
          <cell r="B56">
            <v>6</v>
          </cell>
        </row>
        <row r="57">
          <cell r="A57">
            <v>39143</v>
          </cell>
          <cell r="B57">
            <v>6</v>
          </cell>
        </row>
        <row r="58">
          <cell r="A58">
            <v>39136</v>
          </cell>
          <cell r="B58">
            <v>5</v>
          </cell>
        </row>
        <row r="59">
          <cell r="A59">
            <v>39129</v>
          </cell>
          <cell r="B59">
            <v>7</v>
          </cell>
        </row>
        <row r="60">
          <cell r="A60">
            <v>39122</v>
          </cell>
          <cell r="B60">
            <v>7</v>
          </cell>
        </row>
        <row r="61">
          <cell r="A61">
            <v>39115</v>
          </cell>
          <cell r="B61">
            <v>7</v>
          </cell>
        </row>
        <row r="62">
          <cell r="A62">
            <v>39108</v>
          </cell>
          <cell r="B62">
            <v>7</v>
          </cell>
        </row>
        <row r="63">
          <cell r="A63">
            <v>39101</v>
          </cell>
          <cell r="B63">
            <v>9</v>
          </cell>
        </row>
        <row r="64">
          <cell r="A64">
            <v>39094</v>
          </cell>
          <cell r="B64">
            <v>9</v>
          </cell>
        </row>
        <row r="65">
          <cell r="A65">
            <v>39087</v>
          </cell>
          <cell r="B65">
            <v>9</v>
          </cell>
        </row>
      </sheetData>
      <sheetData sheetId="1">
        <row r="6">
          <cell r="A6">
            <v>39500</v>
          </cell>
          <cell r="B6">
            <v>500</v>
          </cell>
        </row>
        <row r="7">
          <cell r="A7">
            <v>39493</v>
          </cell>
          <cell r="B7">
            <v>400</v>
          </cell>
        </row>
        <row r="8">
          <cell r="A8">
            <v>39486</v>
          </cell>
          <cell r="B8">
            <v>380</v>
          </cell>
        </row>
        <row r="9">
          <cell r="A9">
            <v>39479</v>
          </cell>
          <cell r="B9">
            <v>330</v>
          </cell>
        </row>
        <row r="10">
          <cell r="A10">
            <v>39472</v>
          </cell>
          <cell r="B10">
            <v>330</v>
          </cell>
        </row>
        <row r="11">
          <cell r="A11">
            <v>39465</v>
          </cell>
          <cell r="B11">
            <v>300</v>
          </cell>
        </row>
        <row r="12">
          <cell r="A12">
            <v>39458</v>
          </cell>
          <cell r="B12">
            <v>300</v>
          </cell>
        </row>
        <row r="13">
          <cell r="A13">
            <v>39451</v>
          </cell>
          <cell r="B13">
            <v>300</v>
          </cell>
        </row>
        <row r="14">
          <cell r="A14">
            <v>39444</v>
          </cell>
          <cell r="B14">
            <v>300</v>
          </cell>
        </row>
        <row r="15">
          <cell r="A15">
            <v>39437</v>
          </cell>
          <cell r="B15">
            <v>300</v>
          </cell>
        </row>
        <row r="16">
          <cell r="A16">
            <v>39430</v>
          </cell>
          <cell r="B16">
            <v>300</v>
          </cell>
        </row>
        <row r="17">
          <cell r="A17">
            <v>39423</v>
          </cell>
          <cell r="B17">
            <v>300</v>
          </cell>
        </row>
        <row r="18">
          <cell r="A18">
            <v>39416</v>
          </cell>
          <cell r="B18">
            <v>260</v>
          </cell>
        </row>
        <row r="19">
          <cell r="A19">
            <v>39409</v>
          </cell>
          <cell r="B19">
            <v>260</v>
          </cell>
        </row>
        <row r="20">
          <cell r="A20">
            <v>39402</v>
          </cell>
          <cell r="B20">
            <v>200</v>
          </cell>
        </row>
        <row r="21">
          <cell r="A21">
            <v>39395</v>
          </cell>
          <cell r="B21">
            <v>150</v>
          </cell>
        </row>
        <row r="22">
          <cell r="A22">
            <v>39388</v>
          </cell>
          <cell r="B22">
            <v>150</v>
          </cell>
        </row>
        <row r="23">
          <cell r="A23">
            <v>39381</v>
          </cell>
          <cell r="B23">
            <v>130</v>
          </cell>
        </row>
        <row r="24">
          <cell r="A24">
            <v>39374</v>
          </cell>
          <cell r="B24">
            <v>130</v>
          </cell>
        </row>
        <row r="25">
          <cell r="A25">
            <v>39367</v>
          </cell>
          <cell r="B25">
            <v>130</v>
          </cell>
        </row>
        <row r="26">
          <cell r="A26">
            <v>39360</v>
          </cell>
          <cell r="B26">
            <v>130</v>
          </cell>
        </row>
        <row r="27">
          <cell r="A27">
            <v>39353</v>
          </cell>
          <cell r="B27">
            <v>150</v>
          </cell>
        </row>
        <row r="28">
          <cell r="A28">
            <v>39346</v>
          </cell>
          <cell r="B28">
            <v>150</v>
          </cell>
        </row>
        <row r="29">
          <cell r="A29">
            <v>39339</v>
          </cell>
          <cell r="B29">
            <v>180</v>
          </cell>
        </row>
        <row r="30">
          <cell r="A30">
            <v>39332</v>
          </cell>
          <cell r="B30">
            <v>140</v>
          </cell>
        </row>
        <row r="31">
          <cell r="A31">
            <v>39325</v>
          </cell>
          <cell r="B31">
            <v>140</v>
          </cell>
        </row>
        <row r="32">
          <cell r="A32">
            <v>39318</v>
          </cell>
          <cell r="B32">
            <v>140</v>
          </cell>
        </row>
        <row r="33">
          <cell r="A33">
            <v>39311</v>
          </cell>
          <cell r="B33">
            <v>140</v>
          </cell>
        </row>
        <row r="34">
          <cell r="A34">
            <v>39304</v>
          </cell>
          <cell r="B34">
            <v>90</v>
          </cell>
        </row>
        <row r="35">
          <cell r="A35">
            <v>39297</v>
          </cell>
          <cell r="B35">
            <v>80</v>
          </cell>
        </row>
        <row r="36">
          <cell r="A36">
            <v>39290</v>
          </cell>
          <cell r="B36">
            <v>70</v>
          </cell>
        </row>
        <row r="37">
          <cell r="A37">
            <v>39283</v>
          </cell>
          <cell r="B37">
            <v>53</v>
          </cell>
        </row>
        <row r="38">
          <cell r="A38">
            <v>39276</v>
          </cell>
          <cell r="B38">
            <v>43</v>
          </cell>
        </row>
        <row r="39">
          <cell r="A39">
            <v>39269</v>
          </cell>
          <cell r="B39">
            <v>38</v>
          </cell>
        </row>
        <row r="40">
          <cell r="A40">
            <v>39262</v>
          </cell>
          <cell r="B40">
            <v>38</v>
          </cell>
        </row>
        <row r="41">
          <cell r="A41">
            <v>39255</v>
          </cell>
          <cell r="B41">
            <v>38</v>
          </cell>
        </row>
        <row r="42">
          <cell r="A42">
            <v>39248</v>
          </cell>
          <cell r="B42">
            <v>38</v>
          </cell>
        </row>
        <row r="43">
          <cell r="A43">
            <v>39241</v>
          </cell>
          <cell r="B43">
            <v>38</v>
          </cell>
        </row>
        <row r="44">
          <cell r="A44">
            <v>39234</v>
          </cell>
          <cell r="B44">
            <v>38</v>
          </cell>
        </row>
        <row r="45">
          <cell r="A45">
            <v>39227</v>
          </cell>
          <cell r="B45">
            <v>38</v>
          </cell>
        </row>
        <row r="46">
          <cell r="A46">
            <v>39220</v>
          </cell>
          <cell r="B46">
            <v>38</v>
          </cell>
        </row>
        <row r="47">
          <cell r="A47">
            <v>39213</v>
          </cell>
          <cell r="B47">
            <v>38</v>
          </cell>
        </row>
        <row r="48">
          <cell r="A48">
            <v>39206</v>
          </cell>
          <cell r="B48">
            <v>37</v>
          </cell>
        </row>
        <row r="49">
          <cell r="A49">
            <v>39199</v>
          </cell>
          <cell r="B49">
            <v>38</v>
          </cell>
        </row>
        <row r="50">
          <cell r="A50">
            <v>39192</v>
          </cell>
          <cell r="B50">
            <v>38</v>
          </cell>
        </row>
        <row r="51">
          <cell r="A51">
            <v>39185</v>
          </cell>
          <cell r="B51">
            <v>38</v>
          </cell>
        </row>
        <row r="52">
          <cell r="A52">
            <v>39178</v>
          </cell>
          <cell r="B52">
            <v>38</v>
          </cell>
        </row>
        <row r="53">
          <cell r="A53">
            <v>39171</v>
          </cell>
          <cell r="B53">
            <v>38</v>
          </cell>
        </row>
        <row r="54">
          <cell r="A54">
            <v>39164</v>
          </cell>
          <cell r="B54">
            <v>38</v>
          </cell>
        </row>
        <row r="55">
          <cell r="A55">
            <v>39157</v>
          </cell>
          <cell r="B55">
            <v>40</v>
          </cell>
        </row>
        <row r="56">
          <cell r="A56">
            <v>39150</v>
          </cell>
          <cell r="B56">
            <v>40</v>
          </cell>
        </row>
        <row r="57">
          <cell r="A57">
            <v>39143</v>
          </cell>
          <cell r="B57">
            <v>35</v>
          </cell>
        </row>
        <row r="58">
          <cell r="A58">
            <v>39136</v>
          </cell>
          <cell r="B58">
            <v>35</v>
          </cell>
        </row>
        <row r="59">
          <cell r="A59">
            <v>39129</v>
          </cell>
          <cell r="B59">
            <v>35</v>
          </cell>
        </row>
        <row r="60">
          <cell r="A60">
            <v>39122</v>
          </cell>
          <cell r="B60">
            <v>35</v>
          </cell>
        </row>
        <row r="61">
          <cell r="A61">
            <v>39115</v>
          </cell>
          <cell r="B61">
            <v>35</v>
          </cell>
        </row>
        <row r="62">
          <cell r="A62">
            <v>39108</v>
          </cell>
          <cell r="B62">
            <v>35</v>
          </cell>
        </row>
        <row r="63">
          <cell r="A63">
            <v>39101</v>
          </cell>
          <cell r="B63">
            <v>35</v>
          </cell>
        </row>
        <row r="64">
          <cell r="A64">
            <v>39094</v>
          </cell>
          <cell r="B64">
            <v>35</v>
          </cell>
        </row>
        <row r="65">
          <cell r="A65">
            <v>39087</v>
          </cell>
          <cell r="B65">
            <v>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s>
    <sheetDataSet>
      <sheetData sheetId="12">
        <row r="11">
          <cell r="T11" t="str">
            <v>CMBS 3-5 Yr</v>
          </cell>
          <cell r="Y11" t="str">
            <v>CMBS 3-5 Yr</v>
          </cell>
        </row>
        <row r="12">
          <cell r="S12">
            <v>39084</v>
          </cell>
          <cell r="T12">
            <v>19.7</v>
          </cell>
          <cell r="X12">
            <v>39084</v>
          </cell>
          <cell r="Y12">
            <v>101.5</v>
          </cell>
        </row>
        <row r="13">
          <cell r="S13">
            <v>39085</v>
          </cell>
          <cell r="T13">
            <v>19.4</v>
          </cell>
          <cell r="X13">
            <v>39085</v>
          </cell>
          <cell r="Y13">
            <v>87.1</v>
          </cell>
        </row>
        <row r="14">
          <cell r="S14">
            <v>39086</v>
          </cell>
          <cell r="T14">
            <v>19.7</v>
          </cell>
          <cell r="X14">
            <v>39086</v>
          </cell>
          <cell r="Y14">
            <v>87.2</v>
          </cell>
        </row>
        <row r="15">
          <cell r="S15">
            <v>39087</v>
          </cell>
          <cell r="T15">
            <v>19.7</v>
          </cell>
          <cell r="X15">
            <v>39087</v>
          </cell>
          <cell r="Y15">
            <v>87.2</v>
          </cell>
        </row>
        <row r="16">
          <cell r="S16">
            <v>39090</v>
          </cell>
          <cell r="T16">
            <v>19.2</v>
          </cell>
          <cell r="X16">
            <v>39090</v>
          </cell>
          <cell r="Y16">
            <v>87.2</v>
          </cell>
        </row>
        <row r="17">
          <cell r="S17">
            <v>39091</v>
          </cell>
          <cell r="T17">
            <v>19.2</v>
          </cell>
          <cell r="X17">
            <v>39091</v>
          </cell>
          <cell r="Y17">
            <v>87.2</v>
          </cell>
        </row>
        <row r="18">
          <cell r="S18">
            <v>39092</v>
          </cell>
          <cell r="T18">
            <v>19.2</v>
          </cell>
          <cell r="X18">
            <v>39092</v>
          </cell>
          <cell r="Y18">
            <v>87.2</v>
          </cell>
        </row>
        <row r="19">
          <cell r="S19">
            <v>39093</v>
          </cell>
          <cell r="T19">
            <v>19.6</v>
          </cell>
          <cell r="X19">
            <v>39093</v>
          </cell>
          <cell r="Y19">
            <v>87.2</v>
          </cell>
        </row>
        <row r="20">
          <cell r="S20">
            <v>39094</v>
          </cell>
          <cell r="T20">
            <v>19.6</v>
          </cell>
          <cell r="X20">
            <v>39094</v>
          </cell>
          <cell r="Y20">
            <v>87.2</v>
          </cell>
        </row>
        <row r="21">
          <cell r="S21">
            <v>39097</v>
          </cell>
          <cell r="T21">
            <v>19.5</v>
          </cell>
          <cell r="X21">
            <v>39097</v>
          </cell>
          <cell r="Y21">
            <v>87.3</v>
          </cell>
        </row>
        <row r="22">
          <cell r="S22">
            <v>39098</v>
          </cell>
          <cell r="T22">
            <v>19.5</v>
          </cell>
          <cell r="X22">
            <v>39098</v>
          </cell>
          <cell r="Y22">
            <v>87.3</v>
          </cell>
        </row>
        <row r="23">
          <cell r="S23">
            <v>39099</v>
          </cell>
          <cell r="T23">
            <v>19.5</v>
          </cell>
          <cell r="X23">
            <v>39099</v>
          </cell>
          <cell r="Y23">
            <v>87.3</v>
          </cell>
        </row>
        <row r="24">
          <cell r="S24">
            <v>39100</v>
          </cell>
          <cell r="T24">
            <v>19.5</v>
          </cell>
          <cell r="X24">
            <v>39100</v>
          </cell>
          <cell r="Y24">
            <v>87.3</v>
          </cell>
        </row>
        <row r="25">
          <cell r="S25">
            <v>39101</v>
          </cell>
          <cell r="T25">
            <v>19.5</v>
          </cell>
          <cell r="X25">
            <v>39101</v>
          </cell>
          <cell r="Y25">
            <v>87.3</v>
          </cell>
        </row>
        <row r="26">
          <cell r="S26">
            <v>39104</v>
          </cell>
          <cell r="T26">
            <v>19.5</v>
          </cell>
          <cell r="X26">
            <v>39104</v>
          </cell>
          <cell r="Y26">
            <v>87.3</v>
          </cell>
        </row>
        <row r="27">
          <cell r="S27">
            <v>39105</v>
          </cell>
          <cell r="T27">
            <v>19.1</v>
          </cell>
          <cell r="X27">
            <v>39105</v>
          </cell>
          <cell r="Y27">
            <v>87.8</v>
          </cell>
        </row>
        <row r="28">
          <cell r="S28">
            <v>39106</v>
          </cell>
          <cell r="T28">
            <v>19.1</v>
          </cell>
          <cell r="X28">
            <v>39106</v>
          </cell>
          <cell r="Y28">
            <v>87.6</v>
          </cell>
        </row>
        <row r="29">
          <cell r="S29">
            <v>39107</v>
          </cell>
          <cell r="T29">
            <v>19.1</v>
          </cell>
          <cell r="X29">
            <v>39107</v>
          </cell>
          <cell r="Y29">
            <v>87.6</v>
          </cell>
        </row>
        <row r="30">
          <cell r="S30">
            <v>39108</v>
          </cell>
          <cell r="T30">
            <v>19.1</v>
          </cell>
          <cell r="X30">
            <v>39108</v>
          </cell>
          <cell r="Y30">
            <v>87.6</v>
          </cell>
        </row>
        <row r="31">
          <cell r="S31">
            <v>39111</v>
          </cell>
          <cell r="T31">
            <v>19.1</v>
          </cell>
          <cell r="X31">
            <v>39111</v>
          </cell>
          <cell r="Y31">
            <v>88</v>
          </cell>
        </row>
        <row r="32">
          <cell r="S32">
            <v>39112</v>
          </cell>
          <cell r="T32">
            <v>19.1</v>
          </cell>
          <cell r="X32">
            <v>39112</v>
          </cell>
          <cell r="Y32">
            <v>89.1</v>
          </cell>
        </row>
        <row r="33">
          <cell r="S33">
            <v>39113</v>
          </cell>
          <cell r="T33">
            <v>19.1</v>
          </cell>
          <cell r="X33">
            <v>39113</v>
          </cell>
          <cell r="Y33">
            <v>89</v>
          </cell>
        </row>
        <row r="34">
          <cell r="S34">
            <v>39114</v>
          </cell>
          <cell r="T34">
            <v>19.1</v>
          </cell>
          <cell r="X34">
            <v>39114</v>
          </cell>
          <cell r="Y34">
            <v>89</v>
          </cell>
        </row>
        <row r="35">
          <cell r="S35">
            <v>39115</v>
          </cell>
          <cell r="T35">
            <v>19</v>
          </cell>
          <cell r="X35">
            <v>39115</v>
          </cell>
          <cell r="Y35">
            <v>88.9</v>
          </cell>
        </row>
        <row r="36">
          <cell r="S36">
            <v>39118</v>
          </cell>
          <cell r="T36">
            <v>19.4</v>
          </cell>
          <cell r="X36">
            <v>39118</v>
          </cell>
          <cell r="Y36">
            <v>88.9</v>
          </cell>
        </row>
        <row r="37">
          <cell r="S37">
            <v>39119</v>
          </cell>
          <cell r="T37">
            <v>19.4</v>
          </cell>
          <cell r="X37">
            <v>39119</v>
          </cell>
          <cell r="Y37">
            <v>88.9</v>
          </cell>
        </row>
        <row r="38">
          <cell r="S38">
            <v>39120</v>
          </cell>
          <cell r="T38">
            <v>19.3</v>
          </cell>
          <cell r="X38">
            <v>39120</v>
          </cell>
          <cell r="Y38">
            <v>88.9</v>
          </cell>
        </row>
        <row r="39">
          <cell r="S39">
            <v>39121</v>
          </cell>
          <cell r="T39">
            <v>18.9</v>
          </cell>
          <cell r="X39">
            <v>39121</v>
          </cell>
          <cell r="Y39">
            <v>88.9</v>
          </cell>
        </row>
        <row r="40">
          <cell r="S40">
            <v>39122</v>
          </cell>
          <cell r="T40">
            <v>18.9</v>
          </cell>
          <cell r="X40">
            <v>39122</v>
          </cell>
          <cell r="Y40">
            <v>89.8</v>
          </cell>
        </row>
        <row r="41">
          <cell r="S41">
            <v>39125</v>
          </cell>
          <cell r="T41">
            <v>18.9</v>
          </cell>
          <cell r="X41">
            <v>39125</v>
          </cell>
          <cell r="Y41">
            <v>89.8</v>
          </cell>
        </row>
        <row r="42">
          <cell r="S42">
            <v>39126</v>
          </cell>
          <cell r="T42">
            <v>19.1</v>
          </cell>
          <cell r="X42">
            <v>39126</v>
          </cell>
          <cell r="Y42">
            <v>89.8</v>
          </cell>
        </row>
        <row r="43">
          <cell r="S43">
            <v>39127</v>
          </cell>
          <cell r="T43">
            <v>19.1</v>
          </cell>
          <cell r="X43">
            <v>39127</v>
          </cell>
          <cell r="Y43">
            <v>89.8</v>
          </cell>
        </row>
        <row r="44">
          <cell r="S44">
            <v>39128</v>
          </cell>
          <cell r="T44">
            <v>19.1</v>
          </cell>
          <cell r="X44">
            <v>39128</v>
          </cell>
          <cell r="Y44">
            <v>89.7</v>
          </cell>
        </row>
        <row r="45">
          <cell r="S45">
            <v>39129</v>
          </cell>
          <cell r="T45">
            <v>19.1</v>
          </cell>
          <cell r="X45">
            <v>39129</v>
          </cell>
          <cell r="Y45">
            <v>89.7</v>
          </cell>
        </row>
        <row r="46">
          <cell r="S46">
            <v>39132</v>
          </cell>
          <cell r="T46">
            <v>19.1</v>
          </cell>
          <cell r="X46">
            <v>39132</v>
          </cell>
          <cell r="Y46">
            <v>89.7</v>
          </cell>
        </row>
        <row r="47">
          <cell r="S47">
            <v>39133</v>
          </cell>
          <cell r="T47">
            <v>19.1</v>
          </cell>
          <cell r="X47">
            <v>39133</v>
          </cell>
          <cell r="Y47">
            <v>89.7</v>
          </cell>
        </row>
        <row r="48">
          <cell r="S48">
            <v>39134</v>
          </cell>
          <cell r="T48">
            <v>19.1</v>
          </cell>
          <cell r="X48">
            <v>39134</v>
          </cell>
          <cell r="Y48">
            <v>89.7</v>
          </cell>
        </row>
        <row r="49">
          <cell r="S49">
            <v>39135</v>
          </cell>
          <cell r="T49">
            <v>19</v>
          </cell>
          <cell r="X49">
            <v>39135</v>
          </cell>
          <cell r="Y49">
            <v>89.7</v>
          </cell>
        </row>
        <row r="50">
          <cell r="S50">
            <v>39136</v>
          </cell>
          <cell r="T50">
            <v>19.1</v>
          </cell>
          <cell r="X50">
            <v>39136</v>
          </cell>
          <cell r="Y50">
            <v>90.3</v>
          </cell>
        </row>
        <row r="51">
          <cell r="S51">
            <v>39139</v>
          </cell>
          <cell r="T51">
            <v>19.1</v>
          </cell>
          <cell r="X51">
            <v>39139</v>
          </cell>
          <cell r="Y51">
            <v>90.3</v>
          </cell>
        </row>
        <row r="52">
          <cell r="S52">
            <v>39140</v>
          </cell>
          <cell r="T52">
            <v>19.1</v>
          </cell>
          <cell r="X52">
            <v>39140</v>
          </cell>
          <cell r="Y52">
            <v>90.3</v>
          </cell>
        </row>
        <row r="53">
          <cell r="S53">
            <v>39141</v>
          </cell>
          <cell r="T53">
            <v>19.1</v>
          </cell>
          <cell r="X53">
            <v>39141</v>
          </cell>
          <cell r="Y53">
            <v>90.4</v>
          </cell>
        </row>
        <row r="54">
          <cell r="S54">
            <v>39142</v>
          </cell>
          <cell r="T54">
            <v>19</v>
          </cell>
          <cell r="X54">
            <v>39142</v>
          </cell>
          <cell r="Y54">
            <v>89.3</v>
          </cell>
        </row>
        <row r="55">
          <cell r="S55">
            <v>39143</v>
          </cell>
          <cell r="T55">
            <v>18.7</v>
          </cell>
          <cell r="X55">
            <v>39143</v>
          </cell>
          <cell r="Y55">
            <v>89.4</v>
          </cell>
        </row>
        <row r="56">
          <cell r="S56">
            <v>39146</v>
          </cell>
          <cell r="T56">
            <v>18.7</v>
          </cell>
          <cell r="X56">
            <v>39146</v>
          </cell>
          <cell r="Y56">
            <v>89.3</v>
          </cell>
        </row>
        <row r="57">
          <cell r="S57">
            <v>39147</v>
          </cell>
          <cell r="T57">
            <v>18.7</v>
          </cell>
          <cell r="X57">
            <v>39147</v>
          </cell>
          <cell r="Y57">
            <v>89.3</v>
          </cell>
        </row>
        <row r="58">
          <cell r="S58">
            <v>39148</v>
          </cell>
          <cell r="T58">
            <v>18.7</v>
          </cell>
          <cell r="X58">
            <v>39148</v>
          </cell>
          <cell r="Y58">
            <v>89.3</v>
          </cell>
        </row>
        <row r="59">
          <cell r="S59">
            <v>39149</v>
          </cell>
          <cell r="T59">
            <v>18.7</v>
          </cell>
          <cell r="X59">
            <v>39149</v>
          </cell>
          <cell r="Y59">
            <v>89</v>
          </cell>
        </row>
        <row r="60">
          <cell r="S60">
            <v>39150</v>
          </cell>
          <cell r="T60">
            <v>18.7</v>
          </cell>
          <cell r="X60">
            <v>39150</v>
          </cell>
          <cell r="Y60">
            <v>88.9</v>
          </cell>
        </row>
        <row r="61">
          <cell r="S61">
            <v>39153</v>
          </cell>
          <cell r="T61">
            <v>18.7</v>
          </cell>
          <cell r="X61">
            <v>39153</v>
          </cell>
          <cell r="Y61">
            <v>90.5</v>
          </cell>
        </row>
        <row r="62">
          <cell r="S62">
            <v>39154</v>
          </cell>
          <cell r="T62">
            <v>18.7</v>
          </cell>
          <cell r="X62">
            <v>39154</v>
          </cell>
          <cell r="Y62">
            <v>90.5</v>
          </cell>
        </row>
        <row r="63">
          <cell r="S63">
            <v>39155</v>
          </cell>
          <cell r="T63">
            <v>18.7</v>
          </cell>
          <cell r="X63">
            <v>39155</v>
          </cell>
          <cell r="Y63">
            <v>90.5</v>
          </cell>
        </row>
        <row r="64">
          <cell r="S64">
            <v>39156</v>
          </cell>
          <cell r="T64">
            <v>18.7</v>
          </cell>
          <cell r="X64">
            <v>39156</v>
          </cell>
          <cell r="Y64">
            <v>90.5</v>
          </cell>
        </row>
        <row r="65">
          <cell r="S65">
            <v>39157</v>
          </cell>
          <cell r="T65">
            <v>18.7</v>
          </cell>
          <cell r="X65">
            <v>39157</v>
          </cell>
          <cell r="Y65">
            <v>90.5</v>
          </cell>
        </row>
        <row r="66">
          <cell r="S66">
            <v>39160</v>
          </cell>
          <cell r="T66">
            <v>18.7</v>
          </cell>
          <cell r="X66">
            <v>39160</v>
          </cell>
          <cell r="Y66">
            <v>90.8</v>
          </cell>
        </row>
        <row r="67">
          <cell r="S67">
            <v>39161</v>
          </cell>
          <cell r="T67">
            <v>18.7</v>
          </cell>
          <cell r="X67">
            <v>39161</v>
          </cell>
          <cell r="Y67">
            <v>90.8</v>
          </cell>
        </row>
        <row r="68">
          <cell r="S68">
            <v>39162</v>
          </cell>
          <cell r="T68">
            <v>18.7</v>
          </cell>
          <cell r="X68">
            <v>39162</v>
          </cell>
          <cell r="Y68">
            <v>90.5</v>
          </cell>
        </row>
        <row r="69">
          <cell r="S69">
            <v>39163</v>
          </cell>
          <cell r="T69">
            <v>18.7</v>
          </cell>
          <cell r="X69">
            <v>39163</v>
          </cell>
          <cell r="Y69">
            <v>90.9</v>
          </cell>
        </row>
        <row r="70">
          <cell r="S70">
            <v>39164</v>
          </cell>
          <cell r="T70">
            <v>18.8</v>
          </cell>
          <cell r="X70">
            <v>39164</v>
          </cell>
          <cell r="Y70">
            <v>90.9</v>
          </cell>
        </row>
        <row r="71">
          <cell r="S71">
            <v>39167</v>
          </cell>
          <cell r="T71">
            <v>18.6</v>
          </cell>
          <cell r="X71">
            <v>39167</v>
          </cell>
          <cell r="Y71">
            <v>90.9</v>
          </cell>
        </row>
        <row r="72">
          <cell r="S72">
            <v>39168</v>
          </cell>
          <cell r="T72">
            <v>18.6</v>
          </cell>
          <cell r="X72">
            <v>39168</v>
          </cell>
          <cell r="Y72">
            <v>90.9</v>
          </cell>
        </row>
        <row r="73">
          <cell r="S73">
            <v>39169</v>
          </cell>
          <cell r="T73">
            <v>18.6</v>
          </cell>
          <cell r="X73">
            <v>39169</v>
          </cell>
          <cell r="Y73">
            <v>90.6</v>
          </cell>
        </row>
        <row r="74">
          <cell r="S74">
            <v>39170</v>
          </cell>
          <cell r="T74">
            <v>18.8</v>
          </cell>
          <cell r="X74">
            <v>39170</v>
          </cell>
          <cell r="Y74">
            <v>90.6</v>
          </cell>
        </row>
        <row r="75">
          <cell r="S75">
            <v>39171</v>
          </cell>
          <cell r="T75">
            <v>18.8</v>
          </cell>
          <cell r="X75">
            <v>39171</v>
          </cell>
          <cell r="Y75">
            <v>90.5</v>
          </cell>
        </row>
        <row r="76">
          <cell r="S76">
            <v>39174</v>
          </cell>
          <cell r="T76">
            <v>18.9</v>
          </cell>
          <cell r="X76">
            <v>39174</v>
          </cell>
          <cell r="Y76">
            <v>89</v>
          </cell>
        </row>
        <row r="77">
          <cell r="S77">
            <v>39175</v>
          </cell>
          <cell r="T77">
            <v>18.6</v>
          </cell>
          <cell r="X77">
            <v>39175</v>
          </cell>
          <cell r="Y77">
            <v>88.8</v>
          </cell>
        </row>
        <row r="78">
          <cell r="S78">
            <v>39176</v>
          </cell>
          <cell r="T78">
            <v>18.7</v>
          </cell>
          <cell r="X78">
            <v>39176</v>
          </cell>
          <cell r="Y78">
            <v>88.8</v>
          </cell>
        </row>
        <row r="79">
          <cell r="S79">
            <v>39177</v>
          </cell>
          <cell r="T79">
            <v>18.6</v>
          </cell>
          <cell r="X79">
            <v>39177</v>
          </cell>
          <cell r="Y79">
            <v>88.8</v>
          </cell>
        </row>
        <row r="80">
          <cell r="S80">
            <v>39182</v>
          </cell>
          <cell r="T80">
            <v>18.6</v>
          </cell>
          <cell r="X80">
            <v>39182</v>
          </cell>
          <cell r="Y80">
            <v>88.9</v>
          </cell>
        </row>
        <row r="81">
          <cell r="S81">
            <v>39183</v>
          </cell>
          <cell r="T81">
            <v>18.5</v>
          </cell>
          <cell r="X81">
            <v>39183</v>
          </cell>
          <cell r="Y81">
            <v>88.2</v>
          </cell>
        </row>
        <row r="82">
          <cell r="S82">
            <v>39184</v>
          </cell>
          <cell r="T82">
            <v>18.5</v>
          </cell>
          <cell r="X82">
            <v>39184</v>
          </cell>
          <cell r="Y82">
            <v>88.2</v>
          </cell>
        </row>
        <row r="83">
          <cell r="S83">
            <v>39185</v>
          </cell>
          <cell r="T83">
            <v>18.6</v>
          </cell>
          <cell r="X83">
            <v>39185</v>
          </cell>
          <cell r="Y83">
            <v>88.7</v>
          </cell>
        </row>
        <row r="84">
          <cell r="S84">
            <v>39188</v>
          </cell>
          <cell r="T84">
            <v>18.6</v>
          </cell>
          <cell r="X84">
            <v>39188</v>
          </cell>
          <cell r="Y84">
            <v>88.6</v>
          </cell>
        </row>
        <row r="85">
          <cell r="S85">
            <v>39189</v>
          </cell>
          <cell r="T85">
            <v>18.6</v>
          </cell>
          <cell r="X85">
            <v>39189</v>
          </cell>
          <cell r="Y85">
            <v>88.6</v>
          </cell>
        </row>
        <row r="86">
          <cell r="S86">
            <v>39190</v>
          </cell>
          <cell r="T86">
            <v>18.6</v>
          </cell>
          <cell r="X86">
            <v>39190</v>
          </cell>
          <cell r="Y86">
            <v>88.7</v>
          </cell>
        </row>
        <row r="87">
          <cell r="S87">
            <v>39191</v>
          </cell>
          <cell r="T87">
            <v>18.6</v>
          </cell>
          <cell r="X87">
            <v>39191</v>
          </cell>
          <cell r="Y87">
            <v>88.6</v>
          </cell>
        </row>
        <row r="88">
          <cell r="S88">
            <v>39192</v>
          </cell>
          <cell r="T88">
            <v>18.6</v>
          </cell>
          <cell r="X88">
            <v>39192</v>
          </cell>
          <cell r="Y88">
            <v>88.6</v>
          </cell>
        </row>
        <row r="89">
          <cell r="S89">
            <v>39195</v>
          </cell>
          <cell r="T89">
            <v>18.7</v>
          </cell>
          <cell r="X89">
            <v>39195</v>
          </cell>
          <cell r="Y89">
            <v>88.6</v>
          </cell>
        </row>
        <row r="90">
          <cell r="S90">
            <v>39196</v>
          </cell>
          <cell r="T90">
            <v>18.6</v>
          </cell>
          <cell r="X90">
            <v>39196</v>
          </cell>
          <cell r="Y90">
            <v>88.6</v>
          </cell>
        </row>
        <row r="91">
          <cell r="S91">
            <v>39197</v>
          </cell>
          <cell r="T91">
            <v>18.6</v>
          </cell>
          <cell r="X91">
            <v>39197</v>
          </cell>
          <cell r="Y91">
            <v>88.6</v>
          </cell>
        </row>
        <row r="92">
          <cell r="S92">
            <v>39198</v>
          </cell>
          <cell r="T92">
            <v>18.6</v>
          </cell>
          <cell r="X92">
            <v>39198</v>
          </cell>
          <cell r="Y92">
            <v>88.6</v>
          </cell>
        </row>
        <row r="93">
          <cell r="S93">
            <v>39199</v>
          </cell>
          <cell r="T93">
            <v>18.6</v>
          </cell>
          <cell r="X93">
            <v>39199</v>
          </cell>
          <cell r="Y93">
            <v>88.6</v>
          </cell>
        </row>
        <row r="94">
          <cell r="S94">
            <v>39202</v>
          </cell>
          <cell r="T94">
            <v>18.6</v>
          </cell>
          <cell r="X94">
            <v>39202</v>
          </cell>
          <cell r="Y94">
            <v>88</v>
          </cell>
        </row>
        <row r="95">
          <cell r="S95">
            <v>39203</v>
          </cell>
          <cell r="T95">
            <v>18.5</v>
          </cell>
          <cell r="X95">
            <v>39203</v>
          </cell>
          <cell r="Y95">
            <v>88</v>
          </cell>
        </row>
        <row r="96">
          <cell r="S96">
            <v>39204</v>
          </cell>
          <cell r="T96">
            <v>18.5</v>
          </cell>
          <cell r="X96">
            <v>39204</v>
          </cell>
          <cell r="Y96">
            <v>87.6</v>
          </cell>
        </row>
        <row r="97">
          <cell r="S97">
            <v>39205</v>
          </cell>
          <cell r="T97">
            <v>18.6</v>
          </cell>
          <cell r="X97">
            <v>39205</v>
          </cell>
          <cell r="Y97">
            <v>87.7</v>
          </cell>
        </row>
        <row r="98">
          <cell r="S98">
            <v>39206</v>
          </cell>
          <cell r="T98">
            <v>18.6</v>
          </cell>
          <cell r="X98">
            <v>39206</v>
          </cell>
          <cell r="Y98">
            <v>87.7</v>
          </cell>
        </row>
        <row r="99">
          <cell r="S99">
            <v>39209</v>
          </cell>
          <cell r="T99">
            <v>18.6</v>
          </cell>
          <cell r="X99">
            <v>39209</v>
          </cell>
          <cell r="Y99">
            <v>87.7</v>
          </cell>
        </row>
        <row r="100">
          <cell r="S100">
            <v>39210</v>
          </cell>
          <cell r="T100">
            <v>18.6</v>
          </cell>
          <cell r="X100">
            <v>39210</v>
          </cell>
          <cell r="Y100">
            <v>87.7</v>
          </cell>
        </row>
        <row r="101">
          <cell r="S101">
            <v>39211</v>
          </cell>
          <cell r="T101">
            <v>18.6</v>
          </cell>
          <cell r="X101">
            <v>39211</v>
          </cell>
          <cell r="Y101">
            <v>87.7</v>
          </cell>
        </row>
        <row r="102">
          <cell r="S102">
            <v>39212</v>
          </cell>
          <cell r="T102">
            <v>18.7</v>
          </cell>
          <cell r="X102">
            <v>39212</v>
          </cell>
          <cell r="Y102">
            <v>87.7</v>
          </cell>
        </row>
        <row r="103">
          <cell r="S103">
            <v>39213</v>
          </cell>
          <cell r="T103">
            <v>18.7</v>
          </cell>
          <cell r="X103">
            <v>39213</v>
          </cell>
          <cell r="Y103">
            <v>87.7</v>
          </cell>
        </row>
        <row r="104">
          <cell r="S104">
            <v>39216</v>
          </cell>
          <cell r="T104">
            <v>18.7</v>
          </cell>
          <cell r="X104">
            <v>39216</v>
          </cell>
          <cell r="Y104">
            <v>87.7</v>
          </cell>
        </row>
        <row r="105">
          <cell r="S105">
            <v>39217</v>
          </cell>
          <cell r="T105">
            <v>18.6</v>
          </cell>
          <cell r="X105">
            <v>39217</v>
          </cell>
          <cell r="Y105">
            <v>87.7</v>
          </cell>
        </row>
        <row r="106">
          <cell r="S106">
            <v>39218</v>
          </cell>
          <cell r="T106">
            <v>18.6</v>
          </cell>
          <cell r="X106">
            <v>39218</v>
          </cell>
          <cell r="Y106">
            <v>88.1</v>
          </cell>
        </row>
        <row r="107">
          <cell r="S107">
            <v>39219</v>
          </cell>
          <cell r="T107">
            <v>18.6</v>
          </cell>
          <cell r="X107">
            <v>39219</v>
          </cell>
          <cell r="Y107">
            <v>88.1</v>
          </cell>
        </row>
        <row r="108">
          <cell r="S108">
            <v>39220</v>
          </cell>
          <cell r="T108">
            <v>18.5</v>
          </cell>
          <cell r="X108">
            <v>39220</v>
          </cell>
          <cell r="Y108">
            <v>88.1</v>
          </cell>
        </row>
        <row r="109">
          <cell r="S109">
            <v>39223</v>
          </cell>
          <cell r="T109">
            <v>18.5</v>
          </cell>
          <cell r="X109">
            <v>39223</v>
          </cell>
          <cell r="Y109">
            <v>88.1</v>
          </cell>
        </row>
        <row r="110">
          <cell r="S110">
            <v>39224</v>
          </cell>
          <cell r="T110">
            <v>18.5</v>
          </cell>
          <cell r="X110">
            <v>39224</v>
          </cell>
          <cell r="Y110">
            <v>88.1</v>
          </cell>
        </row>
        <row r="111">
          <cell r="S111">
            <v>39225</v>
          </cell>
          <cell r="T111">
            <v>18.5</v>
          </cell>
          <cell r="X111">
            <v>39225</v>
          </cell>
          <cell r="Y111">
            <v>88.1</v>
          </cell>
        </row>
        <row r="112">
          <cell r="S112">
            <v>39226</v>
          </cell>
          <cell r="T112">
            <v>18.5</v>
          </cell>
          <cell r="X112">
            <v>39226</v>
          </cell>
          <cell r="Y112">
            <v>88.1</v>
          </cell>
        </row>
        <row r="113">
          <cell r="S113">
            <v>39227</v>
          </cell>
          <cell r="T113">
            <v>18.5</v>
          </cell>
          <cell r="X113">
            <v>39227</v>
          </cell>
          <cell r="Y113">
            <v>88.8</v>
          </cell>
        </row>
        <row r="114">
          <cell r="S114">
            <v>39230</v>
          </cell>
          <cell r="T114">
            <v>18.5</v>
          </cell>
          <cell r="X114">
            <v>39230</v>
          </cell>
          <cell r="Y114">
            <v>88.8</v>
          </cell>
        </row>
        <row r="115">
          <cell r="S115">
            <v>39231</v>
          </cell>
          <cell r="T115">
            <v>18.4</v>
          </cell>
          <cell r="X115">
            <v>39231</v>
          </cell>
          <cell r="Y115">
            <v>88.8</v>
          </cell>
        </row>
        <row r="116">
          <cell r="S116">
            <v>39232</v>
          </cell>
          <cell r="T116">
            <v>18.5</v>
          </cell>
          <cell r="X116">
            <v>39232</v>
          </cell>
          <cell r="Y116">
            <v>88.8</v>
          </cell>
        </row>
        <row r="117">
          <cell r="S117">
            <v>39233</v>
          </cell>
          <cell r="T117">
            <v>18.5</v>
          </cell>
          <cell r="X117">
            <v>39233</v>
          </cell>
          <cell r="Y117">
            <v>88.9</v>
          </cell>
        </row>
        <row r="118">
          <cell r="S118">
            <v>39234</v>
          </cell>
          <cell r="T118">
            <v>18.5</v>
          </cell>
          <cell r="X118">
            <v>39234</v>
          </cell>
          <cell r="Y118">
            <v>90.3</v>
          </cell>
        </row>
        <row r="119">
          <cell r="S119">
            <v>39237</v>
          </cell>
          <cell r="T119">
            <v>18.5</v>
          </cell>
          <cell r="X119">
            <v>39237</v>
          </cell>
          <cell r="Y119">
            <v>90.4</v>
          </cell>
        </row>
        <row r="120">
          <cell r="S120">
            <v>39238</v>
          </cell>
          <cell r="T120">
            <v>18.5</v>
          </cell>
          <cell r="X120">
            <v>39238</v>
          </cell>
          <cell r="Y120">
            <v>90.4</v>
          </cell>
        </row>
        <row r="121">
          <cell r="S121">
            <v>39239</v>
          </cell>
          <cell r="T121">
            <v>18.5</v>
          </cell>
          <cell r="X121">
            <v>39239</v>
          </cell>
          <cell r="Y121">
            <v>90.4</v>
          </cell>
        </row>
        <row r="122">
          <cell r="S122">
            <v>39240</v>
          </cell>
          <cell r="T122">
            <v>18.5</v>
          </cell>
          <cell r="X122">
            <v>39240</v>
          </cell>
          <cell r="Y122">
            <v>90.4</v>
          </cell>
        </row>
        <row r="123">
          <cell r="S123">
            <v>39241</v>
          </cell>
          <cell r="T123">
            <v>18.6</v>
          </cell>
          <cell r="X123">
            <v>39241</v>
          </cell>
          <cell r="Y123">
            <v>90.4</v>
          </cell>
        </row>
        <row r="124">
          <cell r="S124">
            <v>39244</v>
          </cell>
          <cell r="T124">
            <v>18.6</v>
          </cell>
          <cell r="X124">
            <v>39244</v>
          </cell>
          <cell r="Y124">
            <v>90.4</v>
          </cell>
        </row>
        <row r="125">
          <cell r="S125">
            <v>39245</v>
          </cell>
          <cell r="T125">
            <v>18.6</v>
          </cell>
          <cell r="X125">
            <v>39245</v>
          </cell>
          <cell r="Y125">
            <v>90.4</v>
          </cell>
        </row>
        <row r="126">
          <cell r="S126">
            <v>39246</v>
          </cell>
          <cell r="T126">
            <v>18.6</v>
          </cell>
          <cell r="X126">
            <v>39246</v>
          </cell>
          <cell r="Y126">
            <v>90.4</v>
          </cell>
        </row>
        <row r="127">
          <cell r="S127">
            <v>39247</v>
          </cell>
          <cell r="T127">
            <v>18.6</v>
          </cell>
          <cell r="X127">
            <v>39247</v>
          </cell>
          <cell r="Y127">
            <v>90.4</v>
          </cell>
        </row>
        <row r="128">
          <cell r="S128">
            <v>39248</v>
          </cell>
          <cell r="T128">
            <v>18.6</v>
          </cell>
          <cell r="X128">
            <v>39248</v>
          </cell>
          <cell r="Y128">
            <v>90.4</v>
          </cell>
        </row>
        <row r="129">
          <cell r="S129">
            <v>39251</v>
          </cell>
          <cell r="T129">
            <v>18.6</v>
          </cell>
          <cell r="X129">
            <v>39251</v>
          </cell>
          <cell r="Y129">
            <v>90.4</v>
          </cell>
        </row>
        <row r="130">
          <cell r="S130">
            <v>39252</v>
          </cell>
          <cell r="T130">
            <v>18.6</v>
          </cell>
          <cell r="X130">
            <v>39252</v>
          </cell>
          <cell r="Y130">
            <v>90.4</v>
          </cell>
        </row>
        <row r="131">
          <cell r="S131">
            <v>39253</v>
          </cell>
          <cell r="T131">
            <v>18.6</v>
          </cell>
          <cell r="X131">
            <v>39253</v>
          </cell>
          <cell r="Y131">
            <v>90.5</v>
          </cell>
        </row>
        <row r="132">
          <cell r="S132">
            <v>39254</v>
          </cell>
          <cell r="T132">
            <v>18.6</v>
          </cell>
          <cell r="X132">
            <v>39254</v>
          </cell>
          <cell r="Y132">
            <v>90.5</v>
          </cell>
        </row>
        <row r="133">
          <cell r="S133">
            <v>39255</v>
          </cell>
          <cell r="T133">
            <v>18.5</v>
          </cell>
          <cell r="X133">
            <v>39255</v>
          </cell>
          <cell r="Y133">
            <v>90.2</v>
          </cell>
        </row>
        <row r="134">
          <cell r="S134">
            <v>39258</v>
          </cell>
          <cell r="T134">
            <v>18.5</v>
          </cell>
          <cell r="X134">
            <v>39258</v>
          </cell>
          <cell r="Y134">
            <v>90.2</v>
          </cell>
        </row>
        <row r="135">
          <cell r="S135">
            <v>39259</v>
          </cell>
          <cell r="T135">
            <v>18.5</v>
          </cell>
          <cell r="X135">
            <v>39259</v>
          </cell>
          <cell r="Y135">
            <v>90.2</v>
          </cell>
        </row>
        <row r="136">
          <cell r="S136">
            <v>39260</v>
          </cell>
          <cell r="T136">
            <v>18.5</v>
          </cell>
          <cell r="X136">
            <v>39260</v>
          </cell>
          <cell r="Y136">
            <v>89.9</v>
          </cell>
        </row>
        <row r="137">
          <cell r="S137">
            <v>39261</v>
          </cell>
          <cell r="T137">
            <v>18.6</v>
          </cell>
          <cell r="X137">
            <v>39261</v>
          </cell>
          <cell r="Y137">
            <v>93.4</v>
          </cell>
        </row>
        <row r="138">
          <cell r="S138">
            <v>39262</v>
          </cell>
          <cell r="T138">
            <v>18.5</v>
          </cell>
          <cell r="X138">
            <v>39262</v>
          </cell>
          <cell r="Y138">
            <v>93.4</v>
          </cell>
        </row>
        <row r="139">
          <cell r="S139">
            <v>39265</v>
          </cell>
          <cell r="T139">
            <v>18.7</v>
          </cell>
          <cell r="X139">
            <v>39265</v>
          </cell>
          <cell r="Y139">
            <v>93.4</v>
          </cell>
        </row>
        <row r="140">
          <cell r="S140">
            <v>39266</v>
          </cell>
          <cell r="T140">
            <v>18.7</v>
          </cell>
          <cell r="X140">
            <v>39266</v>
          </cell>
          <cell r="Y140">
            <v>92.3</v>
          </cell>
        </row>
        <row r="141">
          <cell r="S141">
            <v>39267</v>
          </cell>
          <cell r="T141">
            <v>18.7</v>
          </cell>
          <cell r="X141">
            <v>39267</v>
          </cell>
          <cell r="Y141">
            <v>93.8</v>
          </cell>
        </row>
        <row r="142">
          <cell r="S142">
            <v>39268</v>
          </cell>
          <cell r="T142">
            <v>18.8</v>
          </cell>
          <cell r="X142">
            <v>39268</v>
          </cell>
          <cell r="Y142">
            <v>95.5</v>
          </cell>
        </row>
        <row r="143">
          <cell r="S143">
            <v>39269</v>
          </cell>
          <cell r="T143">
            <v>18.8</v>
          </cell>
          <cell r="X143">
            <v>39269</v>
          </cell>
          <cell r="Y143">
            <v>95.2</v>
          </cell>
        </row>
        <row r="144">
          <cell r="S144">
            <v>39272</v>
          </cell>
          <cell r="T144">
            <v>18.8</v>
          </cell>
          <cell r="X144">
            <v>39272</v>
          </cell>
          <cell r="Y144">
            <v>95.1</v>
          </cell>
        </row>
        <row r="145">
          <cell r="S145">
            <v>39273</v>
          </cell>
          <cell r="T145">
            <v>18.9</v>
          </cell>
          <cell r="X145">
            <v>39273</v>
          </cell>
          <cell r="Y145">
            <v>95.6</v>
          </cell>
        </row>
        <row r="146">
          <cell r="S146">
            <v>39274</v>
          </cell>
          <cell r="T146">
            <v>18.9</v>
          </cell>
          <cell r="X146">
            <v>39274</v>
          </cell>
          <cell r="Y146">
            <v>95.6</v>
          </cell>
        </row>
        <row r="147">
          <cell r="S147">
            <v>39275</v>
          </cell>
          <cell r="T147">
            <v>19</v>
          </cell>
          <cell r="X147">
            <v>39275</v>
          </cell>
          <cell r="Y147">
            <v>95.6</v>
          </cell>
        </row>
        <row r="148">
          <cell r="S148">
            <v>39276</v>
          </cell>
          <cell r="T148">
            <v>19</v>
          </cell>
          <cell r="X148">
            <v>39276</v>
          </cell>
          <cell r="Y148">
            <v>95.5</v>
          </cell>
        </row>
        <row r="149">
          <cell r="S149">
            <v>39279</v>
          </cell>
          <cell r="T149">
            <v>19.3</v>
          </cell>
          <cell r="X149">
            <v>39279</v>
          </cell>
          <cell r="Y149">
            <v>94.8</v>
          </cell>
        </row>
        <row r="150">
          <cell r="S150">
            <v>39280</v>
          </cell>
          <cell r="T150">
            <v>19.3</v>
          </cell>
          <cell r="X150">
            <v>39280</v>
          </cell>
          <cell r="Y150">
            <v>94.8</v>
          </cell>
        </row>
        <row r="151">
          <cell r="S151">
            <v>39281</v>
          </cell>
          <cell r="T151">
            <v>19.3</v>
          </cell>
          <cell r="X151">
            <v>39281</v>
          </cell>
          <cell r="Y151">
            <v>96.4</v>
          </cell>
        </row>
        <row r="152">
          <cell r="S152">
            <v>39282</v>
          </cell>
          <cell r="T152">
            <v>19.4</v>
          </cell>
          <cell r="X152">
            <v>39282</v>
          </cell>
          <cell r="Y152">
            <v>99.5</v>
          </cell>
        </row>
        <row r="153">
          <cell r="S153">
            <v>39283</v>
          </cell>
          <cell r="T153">
            <v>19.5</v>
          </cell>
          <cell r="X153">
            <v>39283</v>
          </cell>
          <cell r="Y153">
            <v>99.3</v>
          </cell>
        </row>
        <row r="154">
          <cell r="S154">
            <v>39286</v>
          </cell>
          <cell r="T154">
            <v>20.7</v>
          </cell>
          <cell r="X154">
            <v>39286</v>
          </cell>
          <cell r="Y154">
            <v>100.1</v>
          </cell>
        </row>
        <row r="155">
          <cell r="S155">
            <v>39287</v>
          </cell>
          <cell r="T155">
            <v>21.5</v>
          </cell>
          <cell r="X155">
            <v>39287</v>
          </cell>
          <cell r="Y155">
            <v>97.9</v>
          </cell>
        </row>
        <row r="156">
          <cell r="S156">
            <v>39288</v>
          </cell>
          <cell r="T156">
            <v>21.5</v>
          </cell>
          <cell r="X156">
            <v>39288</v>
          </cell>
          <cell r="Y156">
            <v>100</v>
          </cell>
        </row>
        <row r="157">
          <cell r="S157">
            <v>39289</v>
          </cell>
          <cell r="T157">
            <v>21.7</v>
          </cell>
          <cell r="X157">
            <v>39289</v>
          </cell>
          <cell r="Y157">
            <v>104.7</v>
          </cell>
        </row>
        <row r="158">
          <cell r="S158">
            <v>39290</v>
          </cell>
          <cell r="T158">
            <v>21.7</v>
          </cell>
          <cell r="X158">
            <v>39290</v>
          </cell>
          <cell r="Y158">
            <v>104.7</v>
          </cell>
        </row>
        <row r="159">
          <cell r="S159">
            <v>39293</v>
          </cell>
          <cell r="T159">
            <v>22.9</v>
          </cell>
          <cell r="X159">
            <v>39293</v>
          </cell>
          <cell r="Y159">
            <v>107.7</v>
          </cell>
        </row>
        <row r="160">
          <cell r="S160">
            <v>39294</v>
          </cell>
          <cell r="T160">
            <v>23.3</v>
          </cell>
          <cell r="X160">
            <v>39294</v>
          </cell>
          <cell r="Y160">
            <v>112.3</v>
          </cell>
        </row>
        <row r="161">
          <cell r="S161">
            <v>39295</v>
          </cell>
          <cell r="T161">
            <v>23.7</v>
          </cell>
          <cell r="X161">
            <v>39295</v>
          </cell>
          <cell r="Y161">
            <v>109.6</v>
          </cell>
        </row>
        <row r="162">
          <cell r="S162">
            <v>39296</v>
          </cell>
          <cell r="T162">
            <v>24.2</v>
          </cell>
          <cell r="X162">
            <v>39296</v>
          </cell>
          <cell r="Y162">
            <v>115.7</v>
          </cell>
        </row>
        <row r="163">
          <cell r="S163">
            <v>39297</v>
          </cell>
          <cell r="T163">
            <v>24.9</v>
          </cell>
          <cell r="X163">
            <v>39297</v>
          </cell>
          <cell r="Y163">
            <v>114.6</v>
          </cell>
        </row>
        <row r="164">
          <cell r="S164">
            <v>39300</v>
          </cell>
          <cell r="T164">
            <v>25.2</v>
          </cell>
          <cell r="X164">
            <v>39300</v>
          </cell>
          <cell r="Y164">
            <v>120</v>
          </cell>
        </row>
        <row r="165">
          <cell r="S165">
            <v>39301</v>
          </cell>
          <cell r="T165">
            <v>26.6</v>
          </cell>
          <cell r="X165">
            <v>39301</v>
          </cell>
          <cell r="Y165">
            <v>120</v>
          </cell>
        </row>
        <row r="166">
          <cell r="S166">
            <v>39302</v>
          </cell>
          <cell r="T166">
            <v>26.5</v>
          </cell>
          <cell r="X166">
            <v>39302</v>
          </cell>
          <cell r="Y166">
            <v>121.2</v>
          </cell>
        </row>
        <row r="167">
          <cell r="S167">
            <v>39303</v>
          </cell>
          <cell r="T167">
            <v>27.1</v>
          </cell>
          <cell r="X167">
            <v>39303</v>
          </cell>
          <cell r="Y167">
            <v>119.7</v>
          </cell>
        </row>
        <row r="168">
          <cell r="S168">
            <v>39304</v>
          </cell>
          <cell r="T168">
            <v>27.6</v>
          </cell>
          <cell r="X168">
            <v>39304</v>
          </cell>
          <cell r="Y168">
            <v>124.7</v>
          </cell>
        </row>
        <row r="169">
          <cell r="S169">
            <v>39307</v>
          </cell>
          <cell r="T169">
            <v>30.6</v>
          </cell>
          <cell r="X169">
            <v>39307</v>
          </cell>
          <cell r="Y169">
            <v>133.8</v>
          </cell>
        </row>
        <row r="170">
          <cell r="S170">
            <v>39308</v>
          </cell>
          <cell r="T170">
            <v>30.8</v>
          </cell>
          <cell r="X170">
            <v>39308</v>
          </cell>
          <cell r="Y170">
            <v>130.9</v>
          </cell>
        </row>
        <row r="171">
          <cell r="S171">
            <v>39309</v>
          </cell>
          <cell r="T171">
            <v>30.6</v>
          </cell>
          <cell r="X171">
            <v>39309</v>
          </cell>
          <cell r="Y171">
            <v>131.1</v>
          </cell>
        </row>
        <row r="172">
          <cell r="S172">
            <v>39310</v>
          </cell>
          <cell r="T172">
            <v>31.2</v>
          </cell>
          <cell r="X172">
            <v>39310</v>
          </cell>
          <cell r="Y172">
            <v>133.3</v>
          </cell>
        </row>
        <row r="173">
          <cell r="S173">
            <v>39311</v>
          </cell>
          <cell r="T173">
            <v>31.1</v>
          </cell>
          <cell r="X173">
            <v>39311</v>
          </cell>
          <cell r="Y173">
            <v>134.8</v>
          </cell>
        </row>
        <row r="174">
          <cell r="S174">
            <v>39314</v>
          </cell>
          <cell r="T174">
            <v>31.6</v>
          </cell>
          <cell r="X174">
            <v>39314</v>
          </cell>
          <cell r="Y174">
            <v>135.5</v>
          </cell>
        </row>
        <row r="175">
          <cell r="S175">
            <v>39315</v>
          </cell>
          <cell r="T175">
            <v>31.8</v>
          </cell>
          <cell r="X175">
            <v>39315</v>
          </cell>
          <cell r="Y175">
            <v>135.5</v>
          </cell>
        </row>
        <row r="176">
          <cell r="S176">
            <v>39316</v>
          </cell>
          <cell r="T176">
            <v>31.7</v>
          </cell>
          <cell r="X176">
            <v>39316</v>
          </cell>
          <cell r="Y176">
            <v>135.5</v>
          </cell>
        </row>
        <row r="177">
          <cell r="S177">
            <v>39317</v>
          </cell>
          <cell r="T177">
            <v>28.8</v>
          </cell>
          <cell r="X177">
            <v>39317</v>
          </cell>
          <cell r="Y177">
            <v>138.3</v>
          </cell>
        </row>
        <row r="178">
          <cell r="S178">
            <v>39318</v>
          </cell>
          <cell r="T178">
            <v>28.6</v>
          </cell>
          <cell r="X178">
            <v>39318</v>
          </cell>
          <cell r="Y178">
            <v>138.3</v>
          </cell>
        </row>
        <row r="179">
          <cell r="S179">
            <v>39321</v>
          </cell>
          <cell r="T179">
            <v>28.7</v>
          </cell>
          <cell r="X179">
            <v>39321</v>
          </cell>
          <cell r="Y179">
            <v>138.3</v>
          </cell>
        </row>
        <row r="180">
          <cell r="S180">
            <v>39322</v>
          </cell>
          <cell r="T180">
            <v>27.4</v>
          </cell>
          <cell r="X180">
            <v>39322</v>
          </cell>
          <cell r="Y180">
            <v>141.3</v>
          </cell>
        </row>
        <row r="181">
          <cell r="S181">
            <v>39323</v>
          </cell>
          <cell r="T181">
            <v>33.1</v>
          </cell>
          <cell r="X181">
            <v>39323</v>
          </cell>
          <cell r="Y181">
            <v>141.4</v>
          </cell>
        </row>
        <row r="182">
          <cell r="S182">
            <v>39324</v>
          </cell>
          <cell r="T182">
            <v>34.2</v>
          </cell>
          <cell r="X182">
            <v>39324</v>
          </cell>
          <cell r="Y182">
            <v>144</v>
          </cell>
        </row>
        <row r="183">
          <cell r="S183">
            <v>39325</v>
          </cell>
          <cell r="T183">
            <v>36.8</v>
          </cell>
          <cell r="X183">
            <v>39325</v>
          </cell>
          <cell r="Y183">
            <v>176.9</v>
          </cell>
        </row>
        <row r="184">
          <cell r="S184">
            <v>39328</v>
          </cell>
          <cell r="T184">
            <v>41.1</v>
          </cell>
          <cell r="X184">
            <v>39328</v>
          </cell>
          <cell r="Y184">
            <v>193.2</v>
          </cell>
        </row>
        <row r="185">
          <cell r="S185">
            <v>39329</v>
          </cell>
          <cell r="T185">
            <v>43.9</v>
          </cell>
          <cell r="X185">
            <v>39329</v>
          </cell>
          <cell r="Y185">
            <v>196.9</v>
          </cell>
        </row>
        <row r="186">
          <cell r="S186">
            <v>39330</v>
          </cell>
          <cell r="T186">
            <v>53.7</v>
          </cell>
          <cell r="X186">
            <v>39330</v>
          </cell>
          <cell r="Y186">
            <v>252.4</v>
          </cell>
        </row>
        <row r="187">
          <cell r="S187">
            <v>39331</v>
          </cell>
          <cell r="T187">
            <v>53.5</v>
          </cell>
          <cell r="X187">
            <v>39331</v>
          </cell>
          <cell r="Y187">
            <v>255.1</v>
          </cell>
        </row>
        <row r="188">
          <cell r="S188">
            <v>39332</v>
          </cell>
          <cell r="T188">
            <v>53.4</v>
          </cell>
          <cell r="X188">
            <v>39332</v>
          </cell>
          <cell r="Y188">
            <v>252.4</v>
          </cell>
        </row>
        <row r="189">
          <cell r="S189">
            <v>39335</v>
          </cell>
          <cell r="T189">
            <v>54</v>
          </cell>
          <cell r="X189">
            <v>39335</v>
          </cell>
          <cell r="Y189">
            <v>250.4</v>
          </cell>
        </row>
        <row r="190">
          <cell r="S190">
            <v>39336</v>
          </cell>
          <cell r="T190">
            <v>53.8</v>
          </cell>
          <cell r="X190">
            <v>39336</v>
          </cell>
          <cell r="Y190">
            <v>250.7</v>
          </cell>
        </row>
        <row r="191">
          <cell r="S191">
            <v>39337</v>
          </cell>
          <cell r="T191">
            <v>53.7</v>
          </cell>
          <cell r="X191">
            <v>39337</v>
          </cell>
          <cell r="Y191">
            <v>250.6</v>
          </cell>
        </row>
        <row r="192">
          <cell r="S192">
            <v>39338</v>
          </cell>
          <cell r="T192">
            <v>53.9</v>
          </cell>
          <cell r="X192">
            <v>39338</v>
          </cell>
          <cell r="Y192">
            <v>248.4</v>
          </cell>
        </row>
        <row r="193">
          <cell r="S193">
            <v>39339</v>
          </cell>
          <cell r="T193">
            <v>54.7</v>
          </cell>
          <cell r="X193">
            <v>39339</v>
          </cell>
          <cell r="Y193">
            <v>261.9</v>
          </cell>
        </row>
        <row r="194">
          <cell r="S194">
            <v>39342</v>
          </cell>
          <cell r="T194">
            <v>54.6</v>
          </cell>
          <cell r="X194">
            <v>39342</v>
          </cell>
          <cell r="Y194">
            <v>262.1</v>
          </cell>
        </row>
        <row r="195">
          <cell r="S195">
            <v>39343</v>
          </cell>
          <cell r="T195">
            <v>54.9</v>
          </cell>
          <cell r="X195">
            <v>39343</v>
          </cell>
          <cell r="Y195">
            <v>262.1</v>
          </cell>
        </row>
        <row r="196">
          <cell r="S196">
            <v>39344</v>
          </cell>
          <cell r="T196">
            <v>54.3</v>
          </cell>
          <cell r="X196">
            <v>39344</v>
          </cell>
          <cell r="Y196">
            <v>262.6</v>
          </cell>
        </row>
        <row r="197">
          <cell r="S197">
            <v>39345</v>
          </cell>
          <cell r="T197">
            <v>53.8</v>
          </cell>
          <cell r="X197">
            <v>39345</v>
          </cell>
          <cell r="Y197">
            <v>262.7</v>
          </cell>
        </row>
        <row r="198">
          <cell r="S198">
            <v>39346</v>
          </cell>
          <cell r="T198">
            <v>53.7</v>
          </cell>
          <cell r="X198">
            <v>39346</v>
          </cell>
          <cell r="Y198">
            <v>262.8</v>
          </cell>
        </row>
        <row r="199">
          <cell r="S199">
            <v>39349</v>
          </cell>
          <cell r="T199">
            <v>58.2</v>
          </cell>
          <cell r="X199">
            <v>39349</v>
          </cell>
          <cell r="Y199">
            <v>262.8</v>
          </cell>
        </row>
        <row r="200">
          <cell r="S200">
            <v>39350</v>
          </cell>
          <cell r="T200">
            <v>56.5</v>
          </cell>
          <cell r="X200">
            <v>39350</v>
          </cell>
          <cell r="Y200">
            <v>264.2</v>
          </cell>
        </row>
        <row r="201">
          <cell r="S201">
            <v>39351</v>
          </cell>
          <cell r="T201">
            <v>55.6</v>
          </cell>
          <cell r="X201">
            <v>39351</v>
          </cell>
          <cell r="Y201">
            <v>264.2</v>
          </cell>
        </row>
        <row r="202">
          <cell r="S202">
            <v>39352</v>
          </cell>
          <cell r="T202">
            <v>54.7</v>
          </cell>
          <cell r="X202">
            <v>39352</v>
          </cell>
          <cell r="Y202">
            <v>264.2</v>
          </cell>
        </row>
        <row r="203">
          <cell r="S203">
            <v>39353</v>
          </cell>
          <cell r="T203">
            <v>56</v>
          </cell>
          <cell r="X203">
            <v>39353</v>
          </cell>
          <cell r="Y203">
            <v>270.4</v>
          </cell>
        </row>
        <row r="204">
          <cell r="S204">
            <v>39356</v>
          </cell>
          <cell r="T204">
            <v>54.3</v>
          </cell>
          <cell r="X204">
            <v>39356</v>
          </cell>
          <cell r="Y204">
            <v>271.5</v>
          </cell>
        </row>
        <row r="205">
          <cell r="S205">
            <v>39357</v>
          </cell>
          <cell r="T205">
            <v>54.7</v>
          </cell>
          <cell r="X205">
            <v>39357</v>
          </cell>
          <cell r="Y205">
            <v>271.6</v>
          </cell>
        </row>
        <row r="206">
          <cell r="S206">
            <v>39358</v>
          </cell>
          <cell r="T206">
            <v>56.5</v>
          </cell>
          <cell r="X206">
            <v>39358</v>
          </cell>
          <cell r="Y206">
            <v>271.6</v>
          </cell>
        </row>
        <row r="207">
          <cell r="S207">
            <v>39359</v>
          </cell>
          <cell r="T207">
            <v>56.5</v>
          </cell>
          <cell r="X207">
            <v>39359</v>
          </cell>
          <cell r="Y207">
            <v>271.6</v>
          </cell>
        </row>
        <row r="208">
          <cell r="S208">
            <v>39360</v>
          </cell>
          <cell r="T208">
            <v>58.1</v>
          </cell>
          <cell r="X208">
            <v>39360</v>
          </cell>
          <cell r="Y208">
            <v>271.1</v>
          </cell>
        </row>
        <row r="209">
          <cell r="S209">
            <v>39363</v>
          </cell>
          <cell r="T209">
            <v>58.5</v>
          </cell>
          <cell r="X209">
            <v>39363</v>
          </cell>
          <cell r="Y209">
            <v>270.9</v>
          </cell>
        </row>
        <row r="210">
          <cell r="S210">
            <v>39364</v>
          </cell>
          <cell r="T210">
            <v>58.9</v>
          </cell>
          <cell r="X210">
            <v>39364</v>
          </cell>
          <cell r="Y210">
            <v>270.8</v>
          </cell>
        </row>
        <row r="211">
          <cell r="S211">
            <v>39365</v>
          </cell>
          <cell r="T211">
            <v>60</v>
          </cell>
          <cell r="X211">
            <v>39365</v>
          </cell>
          <cell r="Y211">
            <v>271.6</v>
          </cell>
        </row>
        <row r="212">
          <cell r="S212">
            <v>39366</v>
          </cell>
          <cell r="T212">
            <v>61.1</v>
          </cell>
          <cell r="X212">
            <v>39366</v>
          </cell>
          <cell r="Y212">
            <v>270.2</v>
          </cell>
        </row>
        <row r="213">
          <cell r="S213">
            <v>39367</v>
          </cell>
          <cell r="T213">
            <v>59.3</v>
          </cell>
          <cell r="X213">
            <v>39367</v>
          </cell>
          <cell r="Y213">
            <v>269.3</v>
          </cell>
        </row>
        <row r="214">
          <cell r="S214">
            <v>39370</v>
          </cell>
          <cell r="T214">
            <v>59.7</v>
          </cell>
          <cell r="X214">
            <v>39370</v>
          </cell>
          <cell r="Y214">
            <v>268.8</v>
          </cell>
        </row>
        <row r="215">
          <cell r="S215">
            <v>39371</v>
          </cell>
          <cell r="T215">
            <v>59.5</v>
          </cell>
          <cell r="X215">
            <v>39371</v>
          </cell>
          <cell r="Y215">
            <v>268.8</v>
          </cell>
        </row>
        <row r="216">
          <cell r="S216">
            <v>39372</v>
          </cell>
          <cell r="T216">
            <v>58.1</v>
          </cell>
          <cell r="X216">
            <v>39372</v>
          </cell>
          <cell r="Y216">
            <v>267.6</v>
          </cell>
        </row>
        <row r="217">
          <cell r="S217">
            <v>39373</v>
          </cell>
          <cell r="T217">
            <v>58.1</v>
          </cell>
          <cell r="X217">
            <v>39373</v>
          </cell>
          <cell r="Y217">
            <v>267.6</v>
          </cell>
        </row>
        <row r="218">
          <cell r="S218">
            <v>39374</v>
          </cell>
          <cell r="T218">
            <v>58.5</v>
          </cell>
          <cell r="X218">
            <v>39374</v>
          </cell>
          <cell r="Y218">
            <v>258.3</v>
          </cell>
        </row>
        <row r="219">
          <cell r="S219">
            <v>39377</v>
          </cell>
          <cell r="T219">
            <v>59.8</v>
          </cell>
          <cell r="X219">
            <v>39377</v>
          </cell>
          <cell r="Y219">
            <v>258.2</v>
          </cell>
        </row>
        <row r="220">
          <cell r="S220">
            <v>39378</v>
          </cell>
          <cell r="T220">
            <v>59.3</v>
          </cell>
          <cell r="X220">
            <v>39378</v>
          </cell>
          <cell r="Y220">
            <v>248.5</v>
          </cell>
        </row>
        <row r="221">
          <cell r="S221">
            <v>39379</v>
          </cell>
          <cell r="T221">
            <v>59.9</v>
          </cell>
          <cell r="X221">
            <v>39379</v>
          </cell>
          <cell r="Y221">
            <v>248.4</v>
          </cell>
        </row>
        <row r="222">
          <cell r="S222">
            <v>39380</v>
          </cell>
          <cell r="T222">
            <v>60</v>
          </cell>
          <cell r="X222">
            <v>39380</v>
          </cell>
          <cell r="Y222">
            <v>248.4</v>
          </cell>
        </row>
        <row r="223">
          <cell r="S223">
            <v>39381</v>
          </cell>
          <cell r="T223">
            <v>60.3</v>
          </cell>
          <cell r="X223">
            <v>39381</v>
          </cell>
          <cell r="Y223">
            <v>248.1</v>
          </cell>
        </row>
        <row r="224">
          <cell r="S224">
            <v>39384</v>
          </cell>
          <cell r="T224">
            <v>60.4</v>
          </cell>
          <cell r="X224">
            <v>39384</v>
          </cell>
          <cell r="Y224">
            <v>248.2</v>
          </cell>
        </row>
        <row r="225">
          <cell r="S225">
            <v>39385</v>
          </cell>
          <cell r="T225">
            <v>61.4</v>
          </cell>
          <cell r="X225">
            <v>39385</v>
          </cell>
          <cell r="Y225">
            <v>247.1</v>
          </cell>
        </row>
        <row r="226">
          <cell r="S226">
            <v>39386</v>
          </cell>
          <cell r="T226">
            <v>61.2</v>
          </cell>
          <cell r="X226">
            <v>39386</v>
          </cell>
          <cell r="Y226">
            <v>255.4</v>
          </cell>
        </row>
        <row r="227">
          <cell r="S227">
            <v>39387</v>
          </cell>
          <cell r="T227">
            <v>60.9</v>
          </cell>
          <cell r="X227">
            <v>39387</v>
          </cell>
          <cell r="Y227">
            <v>257.3</v>
          </cell>
        </row>
        <row r="228">
          <cell r="S228">
            <v>39388</v>
          </cell>
          <cell r="T228">
            <v>60.9</v>
          </cell>
          <cell r="X228">
            <v>39388</v>
          </cell>
          <cell r="Y228">
            <v>260.8</v>
          </cell>
        </row>
        <row r="229">
          <cell r="S229">
            <v>39391</v>
          </cell>
          <cell r="T229">
            <v>62.2</v>
          </cell>
          <cell r="X229">
            <v>39391</v>
          </cell>
          <cell r="Y229">
            <v>263.9</v>
          </cell>
        </row>
        <row r="230">
          <cell r="S230">
            <v>39392</v>
          </cell>
          <cell r="T230">
            <v>61.9</v>
          </cell>
          <cell r="X230">
            <v>39392</v>
          </cell>
          <cell r="Y230">
            <v>270.7</v>
          </cell>
        </row>
        <row r="231">
          <cell r="S231">
            <v>39393</v>
          </cell>
          <cell r="T231">
            <v>61.8</v>
          </cell>
          <cell r="X231">
            <v>39393</v>
          </cell>
          <cell r="Y231">
            <v>268.3</v>
          </cell>
        </row>
        <row r="232">
          <cell r="S232">
            <v>39394</v>
          </cell>
          <cell r="T232">
            <v>62.1</v>
          </cell>
          <cell r="X232">
            <v>39394</v>
          </cell>
          <cell r="Y232">
            <v>274.4</v>
          </cell>
        </row>
        <row r="233">
          <cell r="S233">
            <v>39395</v>
          </cell>
          <cell r="T233">
            <v>62.4</v>
          </cell>
          <cell r="X233">
            <v>39395</v>
          </cell>
          <cell r="Y233">
            <v>274.3</v>
          </cell>
        </row>
        <row r="234">
          <cell r="S234">
            <v>39398</v>
          </cell>
          <cell r="T234">
            <v>63.4</v>
          </cell>
          <cell r="X234">
            <v>39398</v>
          </cell>
          <cell r="Y234">
            <v>266.8</v>
          </cell>
        </row>
        <row r="235">
          <cell r="S235">
            <v>39399</v>
          </cell>
          <cell r="T235">
            <v>64.9</v>
          </cell>
          <cell r="X235">
            <v>39399</v>
          </cell>
          <cell r="Y235">
            <v>266.8</v>
          </cell>
        </row>
        <row r="236">
          <cell r="S236">
            <v>39400</v>
          </cell>
          <cell r="T236">
            <v>65</v>
          </cell>
          <cell r="X236">
            <v>39400</v>
          </cell>
          <cell r="Y236">
            <v>263.1</v>
          </cell>
        </row>
        <row r="237">
          <cell r="S237">
            <v>39401</v>
          </cell>
          <cell r="T237">
            <v>65.1</v>
          </cell>
          <cell r="X237">
            <v>39401</v>
          </cell>
          <cell r="Y237">
            <v>263.6</v>
          </cell>
        </row>
        <row r="238">
          <cell r="S238">
            <v>39402</v>
          </cell>
          <cell r="T238">
            <v>65.9</v>
          </cell>
          <cell r="X238">
            <v>39402</v>
          </cell>
          <cell r="Y238">
            <v>265.2</v>
          </cell>
        </row>
        <row r="239">
          <cell r="S239">
            <v>39405</v>
          </cell>
          <cell r="T239">
            <v>66.7</v>
          </cell>
          <cell r="X239">
            <v>39405</v>
          </cell>
          <cell r="Y239">
            <v>264.6</v>
          </cell>
        </row>
        <row r="240">
          <cell r="S240">
            <v>39406</v>
          </cell>
          <cell r="T240">
            <v>66.8</v>
          </cell>
          <cell r="X240">
            <v>39406</v>
          </cell>
          <cell r="Y240">
            <v>267.2</v>
          </cell>
        </row>
        <row r="241">
          <cell r="S241">
            <v>39407</v>
          </cell>
          <cell r="T241">
            <v>67</v>
          </cell>
          <cell r="X241">
            <v>39407</v>
          </cell>
          <cell r="Y241">
            <v>268</v>
          </cell>
        </row>
        <row r="242">
          <cell r="S242">
            <v>39408</v>
          </cell>
          <cell r="T242">
            <v>67.6</v>
          </cell>
          <cell r="X242">
            <v>39408</v>
          </cell>
          <cell r="Y242">
            <v>271</v>
          </cell>
        </row>
        <row r="243">
          <cell r="S243">
            <v>39409</v>
          </cell>
          <cell r="T243">
            <v>68.2</v>
          </cell>
          <cell r="X243">
            <v>39409</v>
          </cell>
          <cell r="Y243">
            <v>281.5</v>
          </cell>
        </row>
        <row r="244">
          <cell r="S244">
            <v>39412</v>
          </cell>
          <cell r="T244">
            <v>69.4</v>
          </cell>
          <cell r="X244">
            <v>39412</v>
          </cell>
          <cell r="Y244">
            <v>275.8</v>
          </cell>
        </row>
        <row r="245">
          <cell r="S245">
            <v>39413</v>
          </cell>
          <cell r="T245">
            <v>69.8</v>
          </cell>
          <cell r="X245">
            <v>39413</v>
          </cell>
          <cell r="Y245">
            <v>275.8</v>
          </cell>
        </row>
        <row r="246">
          <cell r="S246">
            <v>39414</v>
          </cell>
          <cell r="T246">
            <v>69.7</v>
          </cell>
          <cell r="X246">
            <v>39414</v>
          </cell>
          <cell r="Y246">
            <v>273.9</v>
          </cell>
        </row>
        <row r="247">
          <cell r="S247">
            <v>39415</v>
          </cell>
          <cell r="T247">
            <v>69.4</v>
          </cell>
          <cell r="X247">
            <v>39415</v>
          </cell>
          <cell r="Y247">
            <v>274.2</v>
          </cell>
        </row>
        <row r="248">
          <cell r="S248">
            <v>39416</v>
          </cell>
          <cell r="T248">
            <v>73.4</v>
          </cell>
          <cell r="X248">
            <v>39416</v>
          </cell>
          <cell r="Y248">
            <v>298.2</v>
          </cell>
        </row>
        <row r="249">
          <cell r="S249">
            <v>39419</v>
          </cell>
          <cell r="T249">
            <v>76.4</v>
          </cell>
          <cell r="X249">
            <v>39419</v>
          </cell>
          <cell r="Y249">
            <v>312</v>
          </cell>
        </row>
        <row r="250">
          <cell r="S250">
            <v>39420</v>
          </cell>
          <cell r="T250">
            <v>76.3</v>
          </cell>
          <cell r="X250">
            <v>39420</v>
          </cell>
          <cell r="Y250">
            <v>320.3</v>
          </cell>
        </row>
        <row r="251">
          <cell r="S251">
            <v>39421</v>
          </cell>
          <cell r="T251">
            <v>76.9</v>
          </cell>
          <cell r="X251">
            <v>39421</v>
          </cell>
          <cell r="Y251">
            <v>336.5</v>
          </cell>
        </row>
        <row r="252">
          <cell r="S252">
            <v>39422</v>
          </cell>
          <cell r="T252">
            <v>79.2</v>
          </cell>
          <cell r="X252">
            <v>39422</v>
          </cell>
          <cell r="Y252">
            <v>335.6</v>
          </cell>
        </row>
        <row r="253">
          <cell r="S253">
            <v>39423</v>
          </cell>
          <cell r="T253">
            <v>78.8</v>
          </cell>
          <cell r="X253">
            <v>39423</v>
          </cell>
          <cell r="Y253">
            <v>334.9</v>
          </cell>
        </row>
        <row r="254">
          <cell r="S254">
            <v>39426</v>
          </cell>
          <cell r="T254">
            <v>78.9</v>
          </cell>
          <cell r="X254">
            <v>39426</v>
          </cell>
          <cell r="Y254">
            <v>335.5</v>
          </cell>
        </row>
        <row r="255">
          <cell r="S255">
            <v>39427</v>
          </cell>
          <cell r="T255">
            <v>80.5</v>
          </cell>
          <cell r="X255">
            <v>39427</v>
          </cell>
          <cell r="Y255">
            <v>338.1</v>
          </cell>
        </row>
        <row r="256">
          <cell r="S256">
            <v>39428</v>
          </cell>
          <cell r="T256">
            <v>80.7</v>
          </cell>
          <cell r="X256">
            <v>39428</v>
          </cell>
          <cell r="Y256">
            <v>338.2</v>
          </cell>
        </row>
        <row r="257">
          <cell r="S257">
            <v>39429</v>
          </cell>
          <cell r="T257">
            <v>80.9</v>
          </cell>
          <cell r="X257">
            <v>39429</v>
          </cell>
          <cell r="Y257">
            <v>338.3</v>
          </cell>
        </row>
        <row r="258">
          <cell r="S258">
            <v>39430</v>
          </cell>
          <cell r="T258">
            <v>81</v>
          </cell>
          <cell r="X258">
            <v>39430</v>
          </cell>
          <cell r="Y258">
            <v>338.3</v>
          </cell>
        </row>
        <row r="259">
          <cell r="S259">
            <v>39433</v>
          </cell>
          <cell r="T259">
            <v>81.9</v>
          </cell>
          <cell r="X259">
            <v>39433</v>
          </cell>
          <cell r="Y259">
            <v>350.4</v>
          </cell>
        </row>
        <row r="260">
          <cell r="S260">
            <v>39434</v>
          </cell>
          <cell r="T260">
            <v>81.2</v>
          </cell>
          <cell r="X260">
            <v>39434</v>
          </cell>
          <cell r="Y260">
            <v>350.3</v>
          </cell>
        </row>
        <row r="261">
          <cell r="S261">
            <v>39435</v>
          </cell>
          <cell r="T261">
            <v>81.7</v>
          </cell>
          <cell r="X261">
            <v>39435</v>
          </cell>
          <cell r="Y261">
            <v>351</v>
          </cell>
        </row>
        <row r="262">
          <cell r="S262">
            <v>39436</v>
          </cell>
          <cell r="T262">
            <v>82</v>
          </cell>
          <cell r="X262">
            <v>39436</v>
          </cell>
          <cell r="Y262">
            <v>349.3</v>
          </cell>
        </row>
        <row r="263">
          <cell r="S263">
            <v>39437</v>
          </cell>
          <cell r="T263">
            <v>82.2</v>
          </cell>
          <cell r="X263">
            <v>39437</v>
          </cell>
          <cell r="Y263">
            <v>353.3</v>
          </cell>
        </row>
        <row r="264">
          <cell r="S264">
            <v>39440</v>
          </cell>
          <cell r="T264">
            <v>82.3</v>
          </cell>
          <cell r="X264">
            <v>39440</v>
          </cell>
          <cell r="Y264">
            <v>354.3</v>
          </cell>
        </row>
        <row r="265">
          <cell r="S265">
            <v>39442</v>
          </cell>
          <cell r="T265">
            <v>82.5</v>
          </cell>
          <cell r="X265">
            <v>39442</v>
          </cell>
          <cell r="Y265">
            <v>355.2</v>
          </cell>
        </row>
        <row r="266">
          <cell r="S266">
            <v>39443</v>
          </cell>
          <cell r="T266">
            <v>82.5</v>
          </cell>
          <cell r="X266">
            <v>39443</v>
          </cell>
          <cell r="Y266">
            <v>355.2</v>
          </cell>
        </row>
        <row r="267">
          <cell r="S267">
            <v>39444</v>
          </cell>
          <cell r="T267">
            <v>81.3</v>
          </cell>
          <cell r="X267">
            <v>39444</v>
          </cell>
          <cell r="Y267">
            <v>352.4</v>
          </cell>
        </row>
        <row r="268">
          <cell r="S268">
            <v>39447</v>
          </cell>
          <cell r="T268">
            <v>81.4</v>
          </cell>
          <cell r="X268">
            <v>39447</v>
          </cell>
          <cell r="Y268">
            <v>351.5</v>
          </cell>
        </row>
        <row r="269">
          <cell r="S269">
            <v>39449</v>
          </cell>
          <cell r="T269">
            <v>81.9</v>
          </cell>
          <cell r="X269">
            <v>39449</v>
          </cell>
          <cell r="Y269">
            <v>351.4</v>
          </cell>
        </row>
        <row r="270">
          <cell r="S270">
            <v>39450</v>
          </cell>
          <cell r="T270">
            <v>80.6</v>
          </cell>
          <cell r="X270">
            <v>39450</v>
          </cell>
          <cell r="Y270">
            <v>345.5</v>
          </cell>
        </row>
        <row r="271">
          <cell r="S271">
            <v>39451</v>
          </cell>
          <cell r="T271">
            <v>82.2</v>
          </cell>
          <cell r="X271">
            <v>39451</v>
          </cell>
          <cell r="Y271">
            <v>352.5</v>
          </cell>
        </row>
        <row r="272">
          <cell r="S272">
            <v>39454</v>
          </cell>
          <cell r="T272">
            <v>81.9</v>
          </cell>
          <cell r="X272">
            <v>39454</v>
          </cell>
          <cell r="Y272">
            <v>361.8</v>
          </cell>
        </row>
        <row r="273">
          <cell r="S273">
            <v>39455</v>
          </cell>
          <cell r="T273">
            <v>82.2</v>
          </cell>
          <cell r="X273">
            <v>39455</v>
          </cell>
          <cell r="Y273">
            <v>362.4</v>
          </cell>
        </row>
        <row r="274">
          <cell r="S274">
            <v>39456</v>
          </cell>
          <cell r="T274">
            <v>82.5</v>
          </cell>
          <cell r="X274">
            <v>39456</v>
          </cell>
          <cell r="Y274">
            <v>362.5</v>
          </cell>
        </row>
        <row r="275">
          <cell r="S275">
            <v>39457</v>
          </cell>
          <cell r="T275">
            <v>82.8</v>
          </cell>
          <cell r="X275">
            <v>39457</v>
          </cell>
          <cell r="Y275">
            <v>363</v>
          </cell>
        </row>
        <row r="276">
          <cell r="S276">
            <v>39458</v>
          </cell>
          <cell r="T276">
            <v>84</v>
          </cell>
          <cell r="X276">
            <v>39458</v>
          </cell>
          <cell r="Y276">
            <v>363.3</v>
          </cell>
        </row>
        <row r="277">
          <cell r="S277">
            <v>39461</v>
          </cell>
          <cell r="T277">
            <v>84.1</v>
          </cell>
          <cell r="X277">
            <v>39461</v>
          </cell>
          <cell r="Y277">
            <v>363.1</v>
          </cell>
        </row>
        <row r="278">
          <cell r="S278">
            <v>39462</v>
          </cell>
          <cell r="T278">
            <v>84.6</v>
          </cell>
          <cell r="X278">
            <v>39462</v>
          </cell>
          <cell r="Y278">
            <v>363.5</v>
          </cell>
        </row>
        <row r="279">
          <cell r="S279">
            <v>39463</v>
          </cell>
          <cell r="T279">
            <v>84.5</v>
          </cell>
          <cell r="X279">
            <v>39463</v>
          </cell>
          <cell r="Y279">
            <v>363.6</v>
          </cell>
        </row>
        <row r="280">
          <cell r="S280">
            <v>39464</v>
          </cell>
          <cell r="T280">
            <v>85.6</v>
          </cell>
          <cell r="X280">
            <v>39464</v>
          </cell>
          <cell r="Y280">
            <v>372</v>
          </cell>
        </row>
        <row r="281">
          <cell r="S281">
            <v>39465</v>
          </cell>
          <cell r="T281">
            <v>86.9</v>
          </cell>
          <cell r="X281">
            <v>39465</v>
          </cell>
          <cell r="Y281">
            <v>383.2</v>
          </cell>
        </row>
        <row r="282">
          <cell r="S282">
            <v>39468</v>
          </cell>
          <cell r="T282">
            <v>88.7</v>
          </cell>
          <cell r="X282">
            <v>39468</v>
          </cell>
          <cell r="Y282">
            <v>394.1</v>
          </cell>
        </row>
        <row r="283">
          <cell r="S283">
            <v>39469</v>
          </cell>
          <cell r="T283">
            <v>89.4</v>
          </cell>
          <cell r="X283">
            <v>39469</v>
          </cell>
          <cell r="Y283">
            <v>395.2</v>
          </cell>
        </row>
        <row r="284">
          <cell r="S284">
            <v>39470</v>
          </cell>
          <cell r="T284">
            <v>89.9</v>
          </cell>
          <cell r="X284">
            <v>39470</v>
          </cell>
          <cell r="Y284">
            <v>395.3</v>
          </cell>
        </row>
        <row r="285">
          <cell r="S285">
            <v>39471</v>
          </cell>
          <cell r="T285">
            <v>89.8</v>
          </cell>
          <cell r="X285">
            <v>39471</v>
          </cell>
          <cell r="Y285">
            <v>394.6</v>
          </cell>
        </row>
        <row r="286">
          <cell r="S286">
            <v>39472</v>
          </cell>
          <cell r="T286">
            <v>91.9</v>
          </cell>
          <cell r="X286">
            <v>39472</v>
          </cell>
          <cell r="Y286">
            <v>400.7</v>
          </cell>
        </row>
        <row r="287">
          <cell r="S287">
            <v>39475</v>
          </cell>
          <cell r="T287">
            <v>94.5</v>
          </cell>
          <cell r="X287">
            <v>39475</v>
          </cell>
          <cell r="Y287">
            <v>408</v>
          </cell>
        </row>
        <row r="288">
          <cell r="S288">
            <v>39476</v>
          </cell>
          <cell r="T288">
            <v>96.1</v>
          </cell>
          <cell r="X288">
            <v>39476</v>
          </cell>
          <cell r="Y288">
            <v>413</v>
          </cell>
        </row>
        <row r="289">
          <cell r="S289">
            <v>39477</v>
          </cell>
          <cell r="T289">
            <v>96.1</v>
          </cell>
          <cell r="X289">
            <v>39477</v>
          </cell>
          <cell r="Y289">
            <v>410.9</v>
          </cell>
        </row>
        <row r="290">
          <cell r="S290">
            <v>39478</v>
          </cell>
          <cell r="T290">
            <v>96.8</v>
          </cell>
          <cell r="X290">
            <v>39478</v>
          </cell>
          <cell r="Y290">
            <v>418.4</v>
          </cell>
        </row>
        <row r="291">
          <cell r="S291">
            <v>39479</v>
          </cell>
          <cell r="T291">
            <v>102.7</v>
          </cell>
          <cell r="X291">
            <v>39479</v>
          </cell>
          <cell r="Y291">
            <v>426.4</v>
          </cell>
        </row>
        <row r="292">
          <cell r="S292">
            <v>39482</v>
          </cell>
          <cell r="T292">
            <v>105.4</v>
          </cell>
          <cell r="X292">
            <v>39482</v>
          </cell>
          <cell r="Y292">
            <v>426.1</v>
          </cell>
        </row>
        <row r="293">
          <cell r="S293">
            <v>39483</v>
          </cell>
          <cell r="T293">
            <v>109.5</v>
          </cell>
          <cell r="X293">
            <v>39483</v>
          </cell>
          <cell r="Y293">
            <v>432.2</v>
          </cell>
        </row>
        <row r="294">
          <cell r="S294">
            <v>39484</v>
          </cell>
          <cell r="T294">
            <v>109.9</v>
          </cell>
          <cell r="X294">
            <v>39484</v>
          </cell>
          <cell r="Y294">
            <v>430.2</v>
          </cell>
        </row>
        <row r="295">
          <cell r="S295">
            <v>39485</v>
          </cell>
          <cell r="T295">
            <v>111.8</v>
          </cell>
          <cell r="X295">
            <v>39485</v>
          </cell>
          <cell r="Y295">
            <v>433.8</v>
          </cell>
        </row>
        <row r="296">
          <cell r="S296">
            <v>39486</v>
          </cell>
          <cell r="T296">
            <v>113</v>
          </cell>
          <cell r="X296">
            <v>39486</v>
          </cell>
          <cell r="Y296">
            <v>435</v>
          </cell>
        </row>
        <row r="297">
          <cell r="S297">
            <v>39489</v>
          </cell>
          <cell r="T297">
            <v>115</v>
          </cell>
          <cell r="X297">
            <v>39489</v>
          </cell>
          <cell r="Y297">
            <v>458.2</v>
          </cell>
        </row>
        <row r="298">
          <cell r="S298">
            <v>39490</v>
          </cell>
          <cell r="T298">
            <v>116.3</v>
          </cell>
          <cell r="X298">
            <v>39490</v>
          </cell>
          <cell r="Y298">
            <v>459</v>
          </cell>
        </row>
        <row r="299">
          <cell r="S299">
            <v>39491</v>
          </cell>
          <cell r="T299">
            <v>116.4</v>
          </cell>
          <cell r="X299">
            <v>39491</v>
          </cell>
          <cell r="Y299">
            <v>460.6</v>
          </cell>
        </row>
        <row r="300">
          <cell r="S300">
            <v>39492</v>
          </cell>
          <cell r="T300">
            <v>117.5</v>
          </cell>
          <cell r="X300">
            <v>39492</v>
          </cell>
          <cell r="Y300">
            <v>461.2</v>
          </cell>
        </row>
        <row r="301">
          <cell r="S301">
            <v>39493</v>
          </cell>
          <cell r="T301">
            <v>120.5</v>
          </cell>
          <cell r="X301">
            <v>39493</v>
          </cell>
          <cell r="Y301">
            <v>471.4</v>
          </cell>
        </row>
        <row r="302">
          <cell r="S302">
            <v>39496</v>
          </cell>
          <cell r="T302">
            <v>121.3</v>
          </cell>
          <cell r="X302">
            <v>39496</v>
          </cell>
          <cell r="Y302">
            <v>481</v>
          </cell>
        </row>
        <row r="303">
          <cell r="S303">
            <v>39497</v>
          </cell>
          <cell r="T303">
            <v>123.7</v>
          </cell>
          <cell r="X303">
            <v>39497</v>
          </cell>
          <cell r="Y303">
            <v>481.5</v>
          </cell>
        </row>
        <row r="304">
          <cell r="S304">
            <v>39498</v>
          </cell>
          <cell r="T304">
            <v>123.7</v>
          </cell>
          <cell r="X304">
            <v>39498</v>
          </cell>
          <cell r="Y304">
            <v>487.4</v>
          </cell>
        </row>
        <row r="305">
          <cell r="S305">
            <v>39499</v>
          </cell>
          <cell r="T305">
            <v>126.2</v>
          </cell>
          <cell r="X305">
            <v>39499</v>
          </cell>
          <cell r="Y305">
            <v>495.6</v>
          </cell>
        </row>
        <row r="306">
          <cell r="S306">
            <v>39500</v>
          </cell>
          <cell r="T306">
            <v>126.1</v>
          </cell>
          <cell r="X306">
            <v>39500</v>
          </cell>
          <cell r="Y306">
            <v>489.4</v>
          </cell>
        </row>
        <row r="307">
          <cell r="S307">
            <v>39503</v>
          </cell>
          <cell r="T307">
            <v>129.5</v>
          </cell>
          <cell r="X307">
            <v>39503</v>
          </cell>
          <cell r="Y307">
            <v>491.1</v>
          </cell>
        </row>
        <row r="308">
          <cell r="S308">
            <v>39504</v>
          </cell>
          <cell r="T308">
            <v>128.4</v>
          </cell>
          <cell r="X308">
            <v>39504</v>
          </cell>
          <cell r="Y308">
            <v>492.2</v>
          </cell>
        </row>
        <row r="309">
          <cell r="S309">
            <v>39505</v>
          </cell>
          <cell r="T309">
            <v>131.1</v>
          </cell>
          <cell r="X309">
            <v>39505</v>
          </cell>
          <cell r="Y309">
            <v>491.9</v>
          </cell>
        </row>
        <row r="310">
          <cell r="S310">
            <v>39506</v>
          </cell>
          <cell r="T310">
            <v>131</v>
          </cell>
          <cell r="X310">
            <v>39506</v>
          </cell>
          <cell r="Y310">
            <v>491.1</v>
          </cell>
        </row>
        <row r="311">
          <cell r="S311">
            <v>39507</v>
          </cell>
          <cell r="T311">
            <v>139.3</v>
          </cell>
          <cell r="X311">
            <v>39507</v>
          </cell>
          <cell r="Y311">
            <v>515.9</v>
          </cell>
        </row>
        <row r="312">
          <cell r="S312">
            <v>39510</v>
          </cell>
          <cell r="T312">
            <v>143.2</v>
          </cell>
          <cell r="X312">
            <v>39510</v>
          </cell>
          <cell r="Y312">
            <v>565.7</v>
          </cell>
        </row>
        <row r="313">
          <cell r="S313">
            <v>39511</v>
          </cell>
          <cell r="T313">
            <v>146.2</v>
          </cell>
          <cell r="X313">
            <v>39511</v>
          </cell>
          <cell r="Y313">
            <v>566.7</v>
          </cell>
        </row>
        <row r="314">
          <cell r="S314">
            <v>39512</v>
          </cell>
          <cell r="T314">
            <v>146.2</v>
          </cell>
          <cell r="X314">
            <v>39512</v>
          </cell>
          <cell r="Y314">
            <v>569.2</v>
          </cell>
        </row>
        <row r="315">
          <cell r="S315">
            <v>39513</v>
          </cell>
          <cell r="T315">
            <v>147.7</v>
          </cell>
          <cell r="X315">
            <v>39513</v>
          </cell>
          <cell r="Y315">
            <v>617.8</v>
          </cell>
        </row>
        <row r="316">
          <cell r="S316">
            <v>39514</v>
          </cell>
          <cell r="T316">
            <v>155.8</v>
          </cell>
          <cell r="X316">
            <v>39514</v>
          </cell>
          <cell r="Y316">
            <v>635</v>
          </cell>
        </row>
        <row r="317">
          <cell r="S317">
            <v>39517</v>
          </cell>
          <cell r="T317">
            <v>171.3</v>
          </cell>
          <cell r="X317">
            <v>39517</v>
          </cell>
          <cell r="Y317">
            <v>648.9</v>
          </cell>
        </row>
        <row r="318">
          <cell r="S318">
            <v>39518</v>
          </cell>
          <cell r="T318">
            <v>168.3</v>
          </cell>
          <cell r="X318">
            <v>39518</v>
          </cell>
          <cell r="Y318">
            <v>649.1</v>
          </cell>
        </row>
        <row r="319">
          <cell r="S319">
            <v>39519</v>
          </cell>
          <cell r="T319">
            <v>170.6</v>
          </cell>
          <cell r="X319">
            <v>39519</v>
          </cell>
          <cell r="Y319">
            <v>670</v>
          </cell>
        </row>
        <row r="320">
          <cell r="S320">
            <v>39520</v>
          </cell>
          <cell r="T320">
            <v>171.2</v>
          </cell>
          <cell r="X320">
            <v>39520</v>
          </cell>
          <cell r="Y320">
            <v>669.7</v>
          </cell>
        </row>
        <row r="321">
          <cell r="S321">
            <v>39521</v>
          </cell>
          <cell r="T321">
            <v>185</v>
          </cell>
          <cell r="X321">
            <v>39521</v>
          </cell>
          <cell r="Y321">
            <v>650.6</v>
          </cell>
        </row>
        <row r="322">
          <cell r="S322">
            <v>39524</v>
          </cell>
          <cell r="T322">
            <v>172.9</v>
          </cell>
          <cell r="X322">
            <v>39524</v>
          </cell>
          <cell r="Y322">
            <v>676.6</v>
          </cell>
        </row>
        <row r="323">
          <cell r="S323">
            <v>39525</v>
          </cell>
          <cell r="T323">
            <v>175.6</v>
          </cell>
          <cell r="X323">
            <v>39525</v>
          </cell>
          <cell r="Y323">
            <v>662.2</v>
          </cell>
        </row>
        <row r="324">
          <cell r="S324">
            <v>39526</v>
          </cell>
          <cell r="T324">
            <v>181.5</v>
          </cell>
          <cell r="X324">
            <v>39526</v>
          </cell>
          <cell r="Y324">
            <v>672.8</v>
          </cell>
        </row>
        <row r="325">
          <cell r="S325">
            <v>39527</v>
          </cell>
          <cell r="T325">
            <v>178.3</v>
          </cell>
          <cell r="X325">
            <v>39527</v>
          </cell>
          <cell r="Y325">
            <v>682.1</v>
          </cell>
        </row>
        <row r="326">
          <cell r="S326">
            <v>39528</v>
          </cell>
          <cell r="T326">
            <v>188.1</v>
          </cell>
          <cell r="X326">
            <v>39528</v>
          </cell>
          <cell r="Y326">
            <v>671</v>
          </cell>
        </row>
        <row r="327">
          <cell r="S327">
            <v>39531</v>
          </cell>
          <cell r="T327">
            <v>184</v>
          </cell>
          <cell r="X327">
            <v>39531</v>
          </cell>
          <cell r="Y327">
            <v>674.1</v>
          </cell>
        </row>
        <row r="328">
          <cell r="S328">
            <v>39532</v>
          </cell>
          <cell r="T328">
            <v>181.5</v>
          </cell>
          <cell r="X328">
            <v>39532</v>
          </cell>
          <cell r="Y328">
            <v>681</v>
          </cell>
        </row>
        <row r="329">
          <cell r="S329">
            <v>39533</v>
          </cell>
          <cell r="T329">
            <v>183.4</v>
          </cell>
          <cell r="X329">
            <v>39533</v>
          </cell>
          <cell r="Y329">
            <v>677.6</v>
          </cell>
        </row>
        <row r="330">
          <cell r="S330">
            <v>39534</v>
          </cell>
          <cell r="T330">
            <v>190.1</v>
          </cell>
          <cell r="X330">
            <v>39534</v>
          </cell>
          <cell r="Y330">
            <v>680.3</v>
          </cell>
        </row>
        <row r="331">
          <cell r="S331">
            <v>39535</v>
          </cell>
          <cell r="T331">
            <v>189</v>
          </cell>
          <cell r="X331">
            <v>39535</v>
          </cell>
          <cell r="Y331">
            <v>679.3</v>
          </cell>
        </row>
        <row r="332">
          <cell r="S332">
            <v>39538</v>
          </cell>
          <cell r="T332">
            <v>216.2</v>
          </cell>
          <cell r="X332">
            <v>39538</v>
          </cell>
          <cell r="Y332">
            <v>712.8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s>
    <sheetDataSet>
      <sheetData sheetId="12">
        <row r="11">
          <cell r="U11" t="str">
            <v>Auto 1-4 Yr</v>
          </cell>
          <cell r="V11" t="str">
            <v>Credit Card 1-4 Yr</v>
          </cell>
          <cell r="Z11" t="str">
            <v>Auto 1-4 Yr</v>
          </cell>
          <cell r="AA11" t="str">
            <v>Credit Card 1-4 Yr</v>
          </cell>
          <cell r="AD11" t="str">
            <v>CMBS 3 Yr</v>
          </cell>
          <cell r="AE11" t="str">
            <v>CMBS 5 Yr</v>
          </cell>
          <cell r="AH11" t="str">
            <v>CMBS 3 Yr</v>
          </cell>
          <cell r="AI11" t="str">
            <v>CMBS 5 Yr</v>
          </cell>
        </row>
        <row r="12">
          <cell r="S12">
            <v>39084</v>
          </cell>
          <cell r="U12">
            <v>10.2</v>
          </cell>
          <cell r="V12">
            <v>10.9</v>
          </cell>
          <cell r="X12">
            <v>39084</v>
          </cell>
          <cell r="Z12">
            <v>83</v>
          </cell>
          <cell r="AA12">
            <v>68.3</v>
          </cell>
          <cell r="AC12">
            <v>39084</v>
          </cell>
          <cell r="AD12">
            <v>51.55</v>
          </cell>
          <cell r="AE12">
            <v>61.01</v>
          </cell>
          <cell r="AG12">
            <v>39084</v>
          </cell>
          <cell r="AH12">
            <v>79.03</v>
          </cell>
          <cell r="AI12">
            <v>88.76</v>
          </cell>
        </row>
        <row r="13">
          <cell r="S13">
            <v>39085</v>
          </cell>
          <cell r="U13">
            <v>10.2</v>
          </cell>
          <cell r="V13">
            <v>10.8</v>
          </cell>
          <cell r="X13">
            <v>39085</v>
          </cell>
          <cell r="Z13">
            <v>83.5</v>
          </cell>
          <cell r="AA13">
            <v>68.3</v>
          </cell>
          <cell r="AC13">
            <v>39085</v>
          </cell>
          <cell r="AD13">
            <v>50.65</v>
          </cell>
          <cell r="AE13">
            <v>59.71</v>
          </cell>
          <cell r="AG13">
            <v>39085</v>
          </cell>
          <cell r="AH13">
            <v>78.13</v>
          </cell>
          <cell r="AI13">
            <v>87.46</v>
          </cell>
        </row>
        <row r="14">
          <cell r="S14">
            <v>39086</v>
          </cell>
          <cell r="U14">
            <v>10.2</v>
          </cell>
          <cell r="V14">
            <v>9.7</v>
          </cell>
          <cell r="X14">
            <v>39086</v>
          </cell>
          <cell r="Z14">
            <v>83.5</v>
          </cell>
          <cell r="AA14">
            <v>68.2</v>
          </cell>
          <cell r="AC14">
            <v>39086</v>
          </cell>
          <cell r="AD14">
            <v>50.55</v>
          </cell>
          <cell r="AE14">
            <v>59.21</v>
          </cell>
          <cell r="AG14">
            <v>39086</v>
          </cell>
          <cell r="AH14">
            <v>78.03</v>
          </cell>
          <cell r="AI14">
            <v>86.96</v>
          </cell>
        </row>
        <row r="15">
          <cell r="S15">
            <v>39087</v>
          </cell>
          <cell r="U15">
            <v>10.2</v>
          </cell>
          <cell r="V15">
            <v>9.7</v>
          </cell>
          <cell r="X15">
            <v>39087</v>
          </cell>
          <cell r="Z15">
            <v>83.5</v>
          </cell>
          <cell r="AA15">
            <v>68</v>
          </cell>
          <cell r="AC15">
            <v>39087</v>
          </cell>
          <cell r="AD15">
            <v>49.66</v>
          </cell>
          <cell r="AE15">
            <v>58.71</v>
          </cell>
          <cell r="AG15">
            <v>39087</v>
          </cell>
          <cell r="AH15">
            <v>77.14</v>
          </cell>
          <cell r="AI15">
            <v>86.46</v>
          </cell>
        </row>
        <row r="16">
          <cell r="S16">
            <v>39090</v>
          </cell>
          <cell r="U16">
            <v>10.2</v>
          </cell>
          <cell r="V16">
            <v>9.7</v>
          </cell>
          <cell r="X16">
            <v>39090</v>
          </cell>
          <cell r="Z16">
            <v>83.5</v>
          </cell>
          <cell r="AA16">
            <v>68</v>
          </cell>
          <cell r="AC16">
            <v>39090</v>
          </cell>
          <cell r="AD16">
            <v>49.66</v>
          </cell>
          <cell r="AE16">
            <v>58.96</v>
          </cell>
          <cell r="AG16">
            <v>39090</v>
          </cell>
          <cell r="AH16">
            <v>77.14</v>
          </cell>
          <cell r="AI16">
            <v>86.71</v>
          </cell>
        </row>
        <row r="17">
          <cell r="S17">
            <v>39091</v>
          </cell>
          <cell r="U17">
            <v>10.2</v>
          </cell>
          <cell r="V17">
            <v>9.7</v>
          </cell>
          <cell r="X17">
            <v>39091</v>
          </cell>
          <cell r="Z17">
            <v>83.5</v>
          </cell>
          <cell r="AA17">
            <v>68</v>
          </cell>
          <cell r="AC17">
            <v>39091</v>
          </cell>
          <cell r="AD17">
            <v>50.41</v>
          </cell>
          <cell r="AE17">
            <v>59.96</v>
          </cell>
          <cell r="AG17">
            <v>39091</v>
          </cell>
          <cell r="AH17">
            <v>77.89</v>
          </cell>
          <cell r="AI17">
            <v>87.71</v>
          </cell>
        </row>
        <row r="18">
          <cell r="S18">
            <v>39092</v>
          </cell>
          <cell r="U18">
            <v>10.2</v>
          </cell>
          <cell r="V18">
            <v>9.7</v>
          </cell>
          <cell r="X18">
            <v>39092</v>
          </cell>
          <cell r="Z18">
            <v>83.5</v>
          </cell>
          <cell r="AA18">
            <v>67.9</v>
          </cell>
          <cell r="AC18">
            <v>39092</v>
          </cell>
          <cell r="AD18">
            <v>51.41</v>
          </cell>
          <cell r="AE18">
            <v>61.71</v>
          </cell>
          <cell r="AG18">
            <v>39092</v>
          </cell>
          <cell r="AH18">
            <v>78.89</v>
          </cell>
          <cell r="AI18">
            <v>89.46</v>
          </cell>
        </row>
        <row r="19">
          <cell r="S19">
            <v>39093</v>
          </cell>
          <cell r="U19">
            <v>10.2</v>
          </cell>
          <cell r="V19">
            <v>9.7</v>
          </cell>
          <cell r="X19">
            <v>39093</v>
          </cell>
          <cell r="Z19">
            <v>83.5</v>
          </cell>
          <cell r="AA19">
            <v>67.9</v>
          </cell>
          <cell r="AC19">
            <v>39093</v>
          </cell>
          <cell r="AD19">
            <v>51.16</v>
          </cell>
          <cell r="AE19">
            <v>61.71</v>
          </cell>
          <cell r="AG19">
            <v>39093</v>
          </cell>
          <cell r="AH19">
            <v>78.64</v>
          </cell>
          <cell r="AI19">
            <v>89.46</v>
          </cell>
        </row>
        <row r="20">
          <cell r="S20">
            <v>39094</v>
          </cell>
          <cell r="U20">
            <v>10.2</v>
          </cell>
          <cell r="V20">
            <v>9.6</v>
          </cell>
          <cell r="X20">
            <v>39094</v>
          </cell>
          <cell r="Z20">
            <v>83.5</v>
          </cell>
          <cell r="AA20">
            <v>67.8</v>
          </cell>
          <cell r="AC20">
            <v>39094</v>
          </cell>
          <cell r="AD20">
            <v>50.66</v>
          </cell>
          <cell r="AE20">
            <v>61.96</v>
          </cell>
          <cell r="AG20">
            <v>39094</v>
          </cell>
          <cell r="AH20">
            <v>78.14</v>
          </cell>
          <cell r="AI20">
            <v>89.71</v>
          </cell>
        </row>
        <row r="21">
          <cell r="S21">
            <v>39097</v>
          </cell>
          <cell r="U21">
            <v>10.1</v>
          </cell>
          <cell r="V21">
            <v>9.7</v>
          </cell>
          <cell r="X21">
            <v>39097</v>
          </cell>
          <cell r="Z21">
            <v>83.3</v>
          </cell>
          <cell r="AA21">
            <v>67.7</v>
          </cell>
          <cell r="AC21">
            <v>39098</v>
          </cell>
          <cell r="AD21">
            <v>51.91</v>
          </cell>
          <cell r="AE21">
            <v>61.71</v>
          </cell>
          <cell r="AG21">
            <v>39098</v>
          </cell>
          <cell r="AH21">
            <v>79.39</v>
          </cell>
          <cell r="AI21">
            <v>89.46</v>
          </cell>
        </row>
        <row r="22">
          <cell r="S22">
            <v>39098</v>
          </cell>
          <cell r="U22">
            <v>10.1</v>
          </cell>
          <cell r="V22">
            <v>9.7</v>
          </cell>
          <cell r="X22">
            <v>39098</v>
          </cell>
          <cell r="Z22">
            <v>83.3</v>
          </cell>
          <cell r="AA22">
            <v>67.7</v>
          </cell>
          <cell r="AC22">
            <v>39099</v>
          </cell>
          <cell r="AD22">
            <v>52.41</v>
          </cell>
          <cell r="AE22">
            <v>62.21</v>
          </cell>
          <cell r="AG22">
            <v>39099</v>
          </cell>
          <cell r="AH22">
            <v>79.89</v>
          </cell>
          <cell r="AI22">
            <v>89.96</v>
          </cell>
        </row>
        <row r="23">
          <cell r="S23">
            <v>39099</v>
          </cell>
          <cell r="U23">
            <v>10.1</v>
          </cell>
          <cell r="V23">
            <v>9.7</v>
          </cell>
          <cell r="X23">
            <v>39099</v>
          </cell>
          <cell r="Z23">
            <v>83.3</v>
          </cell>
          <cell r="AA23">
            <v>67.8</v>
          </cell>
          <cell r="AC23">
            <v>39100</v>
          </cell>
          <cell r="AD23">
            <v>51.91</v>
          </cell>
          <cell r="AE23">
            <v>61.21</v>
          </cell>
          <cell r="AG23">
            <v>39100</v>
          </cell>
          <cell r="AH23">
            <v>79.39</v>
          </cell>
          <cell r="AI23">
            <v>88.96</v>
          </cell>
        </row>
        <row r="24">
          <cell r="S24">
            <v>39100</v>
          </cell>
          <cell r="U24">
            <v>10.1</v>
          </cell>
          <cell r="V24">
            <v>9.6</v>
          </cell>
          <cell r="X24">
            <v>39100</v>
          </cell>
          <cell r="Z24">
            <v>83.3</v>
          </cell>
          <cell r="AA24">
            <v>67.6</v>
          </cell>
          <cell r="AC24">
            <v>39101</v>
          </cell>
          <cell r="AD24">
            <v>50.91</v>
          </cell>
          <cell r="AE24">
            <v>60.46</v>
          </cell>
          <cell r="AG24">
            <v>39101</v>
          </cell>
          <cell r="AH24">
            <v>78.39</v>
          </cell>
          <cell r="AI24">
            <v>88.21</v>
          </cell>
        </row>
        <row r="25">
          <cell r="S25">
            <v>39101</v>
          </cell>
          <cell r="U25">
            <v>10.1</v>
          </cell>
          <cell r="V25">
            <v>9.6</v>
          </cell>
          <cell r="X25">
            <v>39101</v>
          </cell>
          <cell r="Z25">
            <v>83.3</v>
          </cell>
          <cell r="AA25">
            <v>67.4</v>
          </cell>
          <cell r="AC25">
            <v>39104</v>
          </cell>
          <cell r="AD25">
            <v>50.41</v>
          </cell>
          <cell r="AE25">
            <v>59.71</v>
          </cell>
          <cell r="AG25">
            <v>39104</v>
          </cell>
          <cell r="AH25">
            <v>77.89</v>
          </cell>
          <cell r="AI25">
            <v>87.46</v>
          </cell>
        </row>
        <row r="26">
          <cell r="S26">
            <v>39104</v>
          </cell>
          <cell r="U26">
            <v>10.1</v>
          </cell>
          <cell r="V26">
            <v>9.6</v>
          </cell>
          <cell r="X26">
            <v>39104</v>
          </cell>
          <cell r="Z26">
            <v>83.3</v>
          </cell>
          <cell r="AA26">
            <v>67.4</v>
          </cell>
          <cell r="AC26">
            <v>39105</v>
          </cell>
          <cell r="AD26">
            <v>50.41</v>
          </cell>
          <cell r="AE26">
            <v>59.96</v>
          </cell>
          <cell r="AG26">
            <v>39105</v>
          </cell>
          <cell r="AH26">
            <v>77.89</v>
          </cell>
          <cell r="AI26">
            <v>87.71</v>
          </cell>
        </row>
        <row r="27">
          <cell r="S27">
            <v>39105</v>
          </cell>
          <cell r="U27">
            <v>10</v>
          </cell>
          <cell r="V27">
            <v>9.7</v>
          </cell>
          <cell r="X27">
            <v>39105</v>
          </cell>
          <cell r="Z27">
            <v>83.3</v>
          </cell>
          <cell r="AA27">
            <v>67.9</v>
          </cell>
          <cell r="AC27">
            <v>39106</v>
          </cell>
          <cell r="AD27">
            <v>50.91</v>
          </cell>
          <cell r="AE27">
            <v>60.21</v>
          </cell>
          <cell r="AG27">
            <v>39106</v>
          </cell>
          <cell r="AH27">
            <v>78.39</v>
          </cell>
          <cell r="AI27">
            <v>87.96</v>
          </cell>
        </row>
        <row r="28">
          <cell r="S28">
            <v>39106</v>
          </cell>
          <cell r="U28">
            <v>10</v>
          </cell>
          <cell r="V28">
            <v>9.7</v>
          </cell>
          <cell r="X28">
            <v>39106</v>
          </cell>
          <cell r="Z28">
            <v>83.3</v>
          </cell>
          <cell r="AA28">
            <v>67.9</v>
          </cell>
          <cell r="AC28">
            <v>39107</v>
          </cell>
          <cell r="AD28">
            <v>51.91</v>
          </cell>
          <cell r="AE28">
            <v>61.46</v>
          </cell>
          <cell r="AG28">
            <v>39107</v>
          </cell>
          <cell r="AH28">
            <v>79.39</v>
          </cell>
          <cell r="AI28">
            <v>89.21</v>
          </cell>
        </row>
        <row r="29">
          <cell r="S29">
            <v>39107</v>
          </cell>
          <cell r="U29">
            <v>10</v>
          </cell>
          <cell r="V29">
            <v>9.7</v>
          </cell>
          <cell r="X29">
            <v>39107</v>
          </cell>
          <cell r="Z29">
            <v>83.3</v>
          </cell>
          <cell r="AA29">
            <v>67.9</v>
          </cell>
          <cell r="AC29">
            <v>39108</v>
          </cell>
          <cell r="AD29">
            <v>51.91</v>
          </cell>
          <cell r="AE29">
            <v>62.71</v>
          </cell>
          <cell r="AG29">
            <v>39108</v>
          </cell>
          <cell r="AH29">
            <v>79.39</v>
          </cell>
          <cell r="AI29">
            <v>90.46</v>
          </cell>
        </row>
        <row r="30">
          <cell r="S30">
            <v>39108</v>
          </cell>
          <cell r="U30">
            <v>9.9</v>
          </cell>
          <cell r="V30">
            <v>9.7</v>
          </cell>
          <cell r="X30">
            <v>39108</v>
          </cell>
          <cell r="Z30">
            <v>83.3</v>
          </cell>
          <cell r="AA30">
            <v>68.2</v>
          </cell>
          <cell r="AC30">
            <v>39111</v>
          </cell>
          <cell r="AD30">
            <v>51.91</v>
          </cell>
          <cell r="AE30">
            <v>61.71</v>
          </cell>
          <cell r="AG30">
            <v>39111</v>
          </cell>
          <cell r="AH30">
            <v>79.39</v>
          </cell>
          <cell r="AI30">
            <v>90.46</v>
          </cell>
        </row>
        <row r="31">
          <cell r="S31">
            <v>39111</v>
          </cell>
          <cell r="U31">
            <v>9.9</v>
          </cell>
          <cell r="V31">
            <v>9.6</v>
          </cell>
          <cell r="X31">
            <v>39111</v>
          </cell>
          <cell r="Z31">
            <v>83.2</v>
          </cell>
          <cell r="AA31">
            <v>68.8</v>
          </cell>
          <cell r="AC31">
            <v>39112</v>
          </cell>
          <cell r="AD31">
            <v>53.41</v>
          </cell>
          <cell r="AE31">
            <v>62.96</v>
          </cell>
          <cell r="AG31">
            <v>39112</v>
          </cell>
          <cell r="AH31">
            <v>80.89</v>
          </cell>
          <cell r="AI31">
            <v>91.71</v>
          </cell>
        </row>
        <row r="32">
          <cell r="S32">
            <v>39112</v>
          </cell>
          <cell r="U32">
            <v>9.9</v>
          </cell>
          <cell r="V32">
            <v>9.6</v>
          </cell>
          <cell r="X32">
            <v>39112</v>
          </cell>
          <cell r="Z32">
            <v>83.2</v>
          </cell>
          <cell r="AA32">
            <v>68.8</v>
          </cell>
          <cell r="AC32">
            <v>39113</v>
          </cell>
          <cell r="AD32">
            <v>53.91</v>
          </cell>
          <cell r="AE32">
            <v>62.96</v>
          </cell>
          <cell r="AG32">
            <v>39113</v>
          </cell>
          <cell r="AH32">
            <v>80.39</v>
          </cell>
          <cell r="AI32">
            <v>89.71</v>
          </cell>
        </row>
        <row r="33">
          <cell r="S33">
            <v>39113</v>
          </cell>
          <cell r="U33">
            <v>9.9</v>
          </cell>
          <cell r="V33">
            <v>9.6</v>
          </cell>
          <cell r="X33">
            <v>39113</v>
          </cell>
          <cell r="Z33">
            <v>83.3</v>
          </cell>
          <cell r="AA33">
            <v>68.3</v>
          </cell>
          <cell r="AC33">
            <v>39114</v>
          </cell>
          <cell r="AD33">
            <v>52.91</v>
          </cell>
          <cell r="AE33">
            <v>61.96</v>
          </cell>
          <cell r="AG33">
            <v>39114</v>
          </cell>
          <cell r="AH33">
            <v>79.39</v>
          </cell>
          <cell r="AI33">
            <v>88.71</v>
          </cell>
        </row>
        <row r="34">
          <cell r="S34">
            <v>39114</v>
          </cell>
          <cell r="U34">
            <v>9.9</v>
          </cell>
          <cell r="V34">
            <v>9.6</v>
          </cell>
          <cell r="X34">
            <v>39114</v>
          </cell>
          <cell r="Z34">
            <v>83.3</v>
          </cell>
          <cell r="AA34">
            <v>68.3</v>
          </cell>
          <cell r="AC34">
            <v>39115</v>
          </cell>
          <cell r="AD34">
            <v>51.41</v>
          </cell>
          <cell r="AE34">
            <v>60.46</v>
          </cell>
          <cell r="AG34">
            <v>39115</v>
          </cell>
          <cell r="AH34">
            <v>77.89</v>
          </cell>
          <cell r="AI34">
            <v>87.21</v>
          </cell>
        </row>
        <row r="35">
          <cell r="S35">
            <v>39115</v>
          </cell>
          <cell r="U35">
            <v>9.9</v>
          </cell>
          <cell r="V35">
            <v>9.5</v>
          </cell>
          <cell r="X35">
            <v>39115</v>
          </cell>
          <cell r="Z35">
            <v>83.1</v>
          </cell>
          <cell r="AA35">
            <v>68.2</v>
          </cell>
          <cell r="AC35">
            <v>39118</v>
          </cell>
          <cell r="AD35">
            <v>50.66</v>
          </cell>
          <cell r="AE35">
            <v>59.46</v>
          </cell>
          <cell r="AG35">
            <v>39118</v>
          </cell>
          <cell r="AH35">
            <v>77.14</v>
          </cell>
          <cell r="AI35">
            <v>86.21</v>
          </cell>
        </row>
        <row r="36">
          <cell r="S36">
            <v>39118</v>
          </cell>
          <cell r="U36">
            <v>9.9</v>
          </cell>
          <cell r="V36">
            <v>9.5</v>
          </cell>
          <cell r="X36">
            <v>39118</v>
          </cell>
          <cell r="Z36">
            <v>83.1</v>
          </cell>
          <cell r="AA36">
            <v>68.3</v>
          </cell>
          <cell r="AC36">
            <v>39119</v>
          </cell>
          <cell r="AD36">
            <v>50.66</v>
          </cell>
          <cell r="AE36">
            <v>59.96</v>
          </cell>
          <cell r="AG36">
            <v>39119</v>
          </cell>
          <cell r="AH36">
            <v>77.14</v>
          </cell>
          <cell r="AI36">
            <v>86.71</v>
          </cell>
        </row>
        <row r="37">
          <cell r="S37">
            <v>39119</v>
          </cell>
          <cell r="U37">
            <v>9.9</v>
          </cell>
          <cell r="V37">
            <v>9.5</v>
          </cell>
          <cell r="X37">
            <v>39119</v>
          </cell>
          <cell r="Z37">
            <v>83.1</v>
          </cell>
          <cell r="AA37">
            <v>68.3</v>
          </cell>
          <cell r="AC37">
            <v>39120</v>
          </cell>
          <cell r="AD37">
            <v>53.16</v>
          </cell>
          <cell r="AE37">
            <v>60.46</v>
          </cell>
          <cell r="AG37">
            <v>39120</v>
          </cell>
          <cell r="AH37">
            <v>79.64</v>
          </cell>
          <cell r="AI37">
            <v>87.21</v>
          </cell>
        </row>
        <row r="38">
          <cell r="S38">
            <v>39120</v>
          </cell>
          <cell r="U38">
            <v>9.9</v>
          </cell>
          <cell r="V38">
            <v>9.5</v>
          </cell>
          <cell r="X38">
            <v>39120</v>
          </cell>
          <cell r="Z38">
            <v>83.1</v>
          </cell>
          <cell r="AA38">
            <v>68.3</v>
          </cell>
          <cell r="AC38">
            <v>39121</v>
          </cell>
          <cell r="AD38">
            <v>52.91</v>
          </cell>
          <cell r="AE38">
            <v>60.71</v>
          </cell>
          <cell r="AG38">
            <v>39121</v>
          </cell>
          <cell r="AH38">
            <v>79.39</v>
          </cell>
          <cell r="AI38">
            <v>87.46</v>
          </cell>
        </row>
        <row r="39">
          <cell r="S39">
            <v>39121</v>
          </cell>
          <cell r="U39">
            <v>9.9</v>
          </cell>
          <cell r="V39">
            <v>9.5</v>
          </cell>
          <cell r="X39">
            <v>39121</v>
          </cell>
          <cell r="Z39">
            <v>83</v>
          </cell>
          <cell r="AA39">
            <v>68.3</v>
          </cell>
          <cell r="AC39">
            <v>39122</v>
          </cell>
          <cell r="AD39">
            <v>54.41</v>
          </cell>
          <cell r="AE39">
            <v>61.71</v>
          </cell>
          <cell r="AG39">
            <v>39122</v>
          </cell>
          <cell r="AH39">
            <v>80.89</v>
          </cell>
          <cell r="AI39">
            <v>88.46</v>
          </cell>
        </row>
        <row r="40">
          <cell r="S40">
            <v>39122</v>
          </cell>
          <cell r="U40">
            <v>9.9</v>
          </cell>
          <cell r="V40">
            <v>9.5</v>
          </cell>
          <cell r="X40">
            <v>39122</v>
          </cell>
          <cell r="Z40">
            <v>83</v>
          </cell>
          <cell r="AA40">
            <v>68.3</v>
          </cell>
          <cell r="AC40">
            <v>39125</v>
          </cell>
          <cell r="AD40">
            <v>54.66</v>
          </cell>
          <cell r="AE40">
            <v>62.21</v>
          </cell>
          <cell r="AG40">
            <v>39125</v>
          </cell>
          <cell r="AH40">
            <v>81.14</v>
          </cell>
          <cell r="AI40">
            <v>88.96</v>
          </cell>
        </row>
        <row r="41">
          <cell r="S41">
            <v>39125</v>
          </cell>
          <cell r="U41">
            <v>9.9</v>
          </cell>
          <cell r="V41">
            <v>9.4</v>
          </cell>
          <cell r="X41">
            <v>39125</v>
          </cell>
          <cell r="Z41">
            <v>83</v>
          </cell>
          <cell r="AA41">
            <v>68.2</v>
          </cell>
          <cell r="AC41">
            <v>39126</v>
          </cell>
          <cell r="AD41">
            <v>54.16</v>
          </cell>
          <cell r="AE41">
            <v>61.46</v>
          </cell>
          <cell r="AG41">
            <v>39126</v>
          </cell>
          <cell r="AH41">
            <v>80.64</v>
          </cell>
          <cell r="AI41">
            <v>88.21</v>
          </cell>
        </row>
        <row r="42">
          <cell r="S42">
            <v>39126</v>
          </cell>
          <cell r="U42">
            <v>9.9</v>
          </cell>
          <cell r="V42">
            <v>9.4</v>
          </cell>
          <cell r="X42">
            <v>39126</v>
          </cell>
          <cell r="Z42">
            <v>83</v>
          </cell>
          <cell r="AA42">
            <v>68.2</v>
          </cell>
          <cell r="AC42">
            <v>39127</v>
          </cell>
          <cell r="AD42">
            <v>52.91</v>
          </cell>
          <cell r="AE42">
            <v>60.46</v>
          </cell>
          <cell r="AG42">
            <v>39127</v>
          </cell>
          <cell r="AH42">
            <v>79.39</v>
          </cell>
          <cell r="AI42">
            <v>87.21</v>
          </cell>
        </row>
        <row r="43">
          <cell r="S43">
            <v>39127</v>
          </cell>
          <cell r="U43">
            <v>9.9</v>
          </cell>
          <cell r="V43">
            <v>9.4</v>
          </cell>
          <cell r="X43">
            <v>39127</v>
          </cell>
          <cell r="Z43">
            <v>83</v>
          </cell>
          <cell r="AA43">
            <v>68.2</v>
          </cell>
          <cell r="AC43">
            <v>39128</v>
          </cell>
          <cell r="AD43">
            <v>52.41</v>
          </cell>
          <cell r="AE43">
            <v>60.21</v>
          </cell>
          <cell r="AG43">
            <v>39128</v>
          </cell>
          <cell r="AH43">
            <v>78.89</v>
          </cell>
          <cell r="AI43">
            <v>86.96</v>
          </cell>
        </row>
        <row r="44">
          <cell r="S44">
            <v>39128</v>
          </cell>
          <cell r="U44">
            <v>9.9</v>
          </cell>
          <cell r="V44">
            <v>9.4</v>
          </cell>
          <cell r="X44">
            <v>39128</v>
          </cell>
          <cell r="Z44">
            <v>83</v>
          </cell>
          <cell r="AA44">
            <v>68.1</v>
          </cell>
          <cell r="AC44">
            <v>39129</v>
          </cell>
          <cell r="AD44">
            <v>53.16</v>
          </cell>
          <cell r="AE44">
            <v>61.71</v>
          </cell>
          <cell r="AG44">
            <v>39129</v>
          </cell>
          <cell r="AH44">
            <v>79.64</v>
          </cell>
          <cell r="AI44">
            <v>88.46</v>
          </cell>
        </row>
        <row r="45">
          <cell r="S45">
            <v>39129</v>
          </cell>
          <cell r="U45">
            <v>9.9</v>
          </cell>
          <cell r="V45">
            <v>9.4</v>
          </cell>
          <cell r="X45">
            <v>39129</v>
          </cell>
          <cell r="Z45">
            <v>83</v>
          </cell>
          <cell r="AA45">
            <v>68.1</v>
          </cell>
          <cell r="AC45">
            <v>39133</v>
          </cell>
          <cell r="AD45">
            <v>51.66</v>
          </cell>
          <cell r="AE45">
            <v>59.96</v>
          </cell>
          <cell r="AG45">
            <v>39133</v>
          </cell>
          <cell r="AH45">
            <v>79.14</v>
          </cell>
          <cell r="AI45">
            <v>87.71</v>
          </cell>
        </row>
        <row r="46">
          <cell r="S46">
            <v>39132</v>
          </cell>
          <cell r="U46">
            <v>9.9</v>
          </cell>
          <cell r="V46">
            <v>9.3</v>
          </cell>
          <cell r="X46">
            <v>39132</v>
          </cell>
          <cell r="Z46">
            <v>83</v>
          </cell>
          <cell r="AA46">
            <v>68.1</v>
          </cell>
          <cell r="AC46">
            <v>39134</v>
          </cell>
          <cell r="AD46">
            <v>51.91</v>
          </cell>
          <cell r="AE46">
            <v>60.21</v>
          </cell>
          <cell r="AG46">
            <v>39134</v>
          </cell>
          <cell r="AH46">
            <v>79.39</v>
          </cell>
          <cell r="AI46">
            <v>87.96</v>
          </cell>
        </row>
        <row r="47">
          <cell r="S47">
            <v>39133</v>
          </cell>
          <cell r="U47">
            <v>9.9</v>
          </cell>
          <cell r="V47">
            <v>9.4</v>
          </cell>
          <cell r="X47">
            <v>39133</v>
          </cell>
          <cell r="Z47">
            <v>92.7</v>
          </cell>
          <cell r="AA47">
            <v>68</v>
          </cell>
          <cell r="AC47">
            <v>39135</v>
          </cell>
          <cell r="AD47">
            <v>51.91</v>
          </cell>
          <cell r="AE47">
            <v>60.21</v>
          </cell>
          <cell r="AG47">
            <v>39135</v>
          </cell>
          <cell r="AH47">
            <v>79.39</v>
          </cell>
          <cell r="AI47">
            <v>87.96</v>
          </cell>
        </row>
        <row r="48">
          <cell r="S48">
            <v>39134</v>
          </cell>
          <cell r="U48">
            <v>9.9</v>
          </cell>
          <cell r="V48">
            <v>9.4</v>
          </cell>
          <cell r="X48">
            <v>39134</v>
          </cell>
          <cell r="Z48">
            <v>92.7</v>
          </cell>
          <cell r="AA48">
            <v>68.4</v>
          </cell>
          <cell r="AC48">
            <v>39136</v>
          </cell>
          <cell r="AD48">
            <v>53.16</v>
          </cell>
          <cell r="AE48">
            <v>61.71</v>
          </cell>
          <cell r="AG48">
            <v>39136</v>
          </cell>
          <cell r="AH48">
            <v>80.64</v>
          </cell>
          <cell r="AI48">
            <v>89.46</v>
          </cell>
        </row>
        <row r="49">
          <cell r="S49">
            <v>39135</v>
          </cell>
          <cell r="U49">
            <v>10.1</v>
          </cell>
          <cell r="V49">
            <v>9.4</v>
          </cell>
          <cell r="X49">
            <v>39135</v>
          </cell>
          <cell r="Z49">
            <v>92.7</v>
          </cell>
          <cell r="AA49">
            <v>68.5</v>
          </cell>
          <cell r="AC49">
            <v>39139</v>
          </cell>
          <cell r="AD49">
            <v>52.66</v>
          </cell>
          <cell r="AE49">
            <v>61.71</v>
          </cell>
          <cell r="AG49">
            <v>39139</v>
          </cell>
          <cell r="AH49">
            <v>79.14</v>
          </cell>
          <cell r="AI49">
            <v>88.46</v>
          </cell>
        </row>
        <row r="50">
          <cell r="S50">
            <v>39136</v>
          </cell>
          <cell r="U50">
            <v>10</v>
          </cell>
          <cell r="V50">
            <v>9.4</v>
          </cell>
          <cell r="X50">
            <v>39136</v>
          </cell>
          <cell r="Z50">
            <v>92.7</v>
          </cell>
          <cell r="AA50">
            <v>68.5</v>
          </cell>
          <cell r="AC50">
            <v>39140</v>
          </cell>
          <cell r="AD50">
            <v>54.16</v>
          </cell>
          <cell r="AE50">
            <v>63.96</v>
          </cell>
          <cell r="AG50">
            <v>39140</v>
          </cell>
          <cell r="AH50">
            <v>80.64</v>
          </cell>
          <cell r="AI50">
            <v>90.71</v>
          </cell>
        </row>
        <row r="51">
          <cell r="S51">
            <v>39139</v>
          </cell>
          <cell r="U51">
            <v>10</v>
          </cell>
          <cell r="V51">
            <v>9.4</v>
          </cell>
          <cell r="X51">
            <v>39139</v>
          </cell>
          <cell r="Z51">
            <v>93.7</v>
          </cell>
          <cell r="AA51">
            <v>68.5</v>
          </cell>
          <cell r="AC51">
            <v>39141</v>
          </cell>
          <cell r="AD51">
            <v>57.16</v>
          </cell>
          <cell r="AE51">
            <v>67.21</v>
          </cell>
          <cell r="AG51">
            <v>39141</v>
          </cell>
          <cell r="AH51">
            <v>96.14</v>
          </cell>
          <cell r="AI51">
            <v>108.46</v>
          </cell>
        </row>
        <row r="52">
          <cell r="S52">
            <v>39140</v>
          </cell>
          <cell r="U52">
            <v>9.9</v>
          </cell>
          <cell r="V52">
            <v>9.4</v>
          </cell>
          <cell r="X52">
            <v>39140</v>
          </cell>
          <cell r="Z52">
            <v>93.7</v>
          </cell>
          <cell r="AA52">
            <v>68.4</v>
          </cell>
          <cell r="AC52">
            <v>39142</v>
          </cell>
          <cell r="AD52">
            <v>58.91</v>
          </cell>
          <cell r="AE52">
            <v>68.46</v>
          </cell>
          <cell r="AG52">
            <v>39142</v>
          </cell>
          <cell r="AH52">
            <v>97.89</v>
          </cell>
          <cell r="AI52">
            <v>109.71</v>
          </cell>
        </row>
        <row r="53">
          <cell r="S53">
            <v>39141</v>
          </cell>
          <cell r="U53">
            <v>9.9</v>
          </cell>
          <cell r="V53">
            <v>9.5</v>
          </cell>
          <cell r="X53">
            <v>39141</v>
          </cell>
          <cell r="Z53">
            <v>93.6</v>
          </cell>
          <cell r="AA53">
            <v>68.4</v>
          </cell>
          <cell r="AC53">
            <v>39143</v>
          </cell>
          <cell r="AD53">
            <v>60.66</v>
          </cell>
          <cell r="AE53">
            <v>70.21</v>
          </cell>
          <cell r="AG53">
            <v>39143</v>
          </cell>
          <cell r="AH53">
            <v>99.64</v>
          </cell>
          <cell r="AI53">
            <v>111.46</v>
          </cell>
        </row>
        <row r="54">
          <cell r="S54">
            <v>39142</v>
          </cell>
          <cell r="U54">
            <v>9.9</v>
          </cell>
          <cell r="V54">
            <v>9.4</v>
          </cell>
          <cell r="X54">
            <v>39142</v>
          </cell>
          <cell r="Z54">
            <v>93.6</v>
          </cell>
          <cell r="AA54">
            <v>68.5</v>
          </cell>
          <cell r="AC54">
            <v>39146</v>
          </cell>
          <cell r="AD54">
            <v>60.41</v>
          </cell>
          <cell r="AE54">
            <v>69.71</v>
          </cell>
          <cell r="AG54">
            <v>39146</v>
          </cell>
          <cell r="AH54">
            <v>99.39</v>
          </cell>
          <cell r="AI54">
            <v>110.96</v>
          </cell>
        </row>
        <row r="55">
          <cell r="S55">
            <v>39143</v>
          </cell>
          <cell r="U55">
            <v>10.5</v>
          </cell>
          <cell r="V55">
            <v>9.4</v>
          </cell>
          <cell r="X55">
            <v>39143</v>
          </cell>
          <cell r="Z55">
            <v>94.6</v>
          </cell>
          <cell r="AA55">
            <v>68.6</v>
          </cell>
          <cell r="AC55">
            <v>39147</v>
          </cell>
          <cell r="AD55">
            <v>58.66</v>
          </cell>
          <cell r="AE55">
            <v>68.21</v>
          </cell>
          <cell r="AG55">
            <v>39147</v>
          </cell>
          <cell r="AH55">
            <v>97.64</v>
          </cell>
          <cell r="AI55">
            <v>109.46</v>
          </cell>
        </row>
        <row r="56">
          <cell r="S56">
            <v>39146</v>
          </cell>
          <cell r="U56">
            <v>10.5</v>
          </cell>
          <cell r="V56">
            <v>9.5</v>
          </cell>
          <cell r="X56">
            <v>39146</v>
          </cell>
          <cell r="Z56">
            <v>94.6</v>
          </cell>
          <cell r="AA56">
            <v>68.6</v>
          </cell>
          <cell r="AC56">
            <v>39148</v>
          </cell>
          <cell r="AD56">
            <v>56.91</v>
          </cell>
          <cell r="AE56">
            <v>66.46</v>
          </cell>
          <cell r="AG56">
            <v>39148</v>
          </cell>
          <cell r="AH56">
            <v>95.89</v>
          </cell>
          <cell r="AI56">
            <v>107.71</v>
          </cell>
        </row>
        <row r="57">
          <cell r="S57">
            <v>39147</v>
          </cell>
          <cell r="U57">
            <v>9.8</v>
          </cell>
          <cell r="V57">
            <v>9.5</v>
          </cell>
          <cell r="X57">
            <v>39147</v>
          </cell>
          <cell r="Z57">
            <v>94.6</v>
          </cell>
          <cell r="AA57">
            <v>68.6</v>
          </cell>
          <cell r="AC57">
            <v>39149</v>
          </cell>
          <cell r="AD57">
            <v>56.91</v>
          </cell>
          <cell r="AE57">
            <v>65.71</v>
          </cell>
          <cell r="AG57">
            <v>39149</v>
          </cell>
          <cell r="AH57">
            <v>95.89</v>
          </cell>
          <cell r="AI57">
            <v>107.96</v>
          </cell>
        </row>
        <row r="58">
          <cell r="S58">
            <v>39148</v>
          </cell>
          <cell r="U58">
            <v>9.8</v>
          </cell>
          <cell r="V58">
            <v>9.4</v>
          </cell>
          <cell r="X58">
            <v>39148</v>
          </cell>
          <cell r="Z58">
            <v>94.6</v>
          </cell>
          <cell r="AA58">
            <v>68.6</v>
          </cell>
          <cell r="AC58">
            <v>39150</v>
          </cell>
          <cell r="AD58">
            <v>56.91</v>
          </cell>
          <cell r="AE58">
            <v>65.71</v>
          </cell>
          <cell r="AG58">
            <v>39150</v>
          </cell>
          <cell r="AH58">
            <v>95.89</v>
          </cell>
          <cell r="AI58">
            <v>107.96</v>
          </cell>
        </row>
        <row r="59">
          <cell r="S59">
            <v>39149</v>
          </cell>
          <cell r="U59">
            <v>9.8</v>
          </cell>
          <cell r="V59">
            <v>9.4</v>
          </cell>
          <cell r="X59">
            <v>39149</v>
          </cell>
          <cell r="Z59">
            <v>94.6</v>
          </cell>
          <cell r="AA59">
            <v>68.5</v>
          </cell>
          <cell r="AC59">
            <v>39153</v>
          </cell>
          <cell r="AD59">
            <v>57.41</v>
          </cell>
          <cell r="AE59">
            <v>65.21</v>
          </cell>
          <cell r="AG59">
            <v>39153</v>
          </cell>
          <cell r="AH59">
            <v>97.39</v>
          </cell>
          <cell r="AI59">
            <v>109.46</v>
          </cell>
        </row>
        <row r="60">
          <cell r="S60">
            <v>39150</v>
          </cell>
          <cell r="U60">
            <v>9.8</v>
          </cell>
          <cell r="V60">
            <v>9.4</v>
          </cell>
          <cell r="X60">
            <v>39150</v>
          </cell>
          <cell r="Z60">
            <v>94.6</v>
          </cell>
          <cell r="AA60">
            <v>68.5</v>
          </cell>
          <cell r="AC60">
            <v>39154</v>
          </cell>
          <cell r="AD60">
            <v>57.91</v>
          </cell>
          <cell r="AE60">
            <v>65.71</v>
          </cell>
          <cell r="AG60">
            <v>39154</v>
          </cell>
          <cell r="AH60">
            <v>100.89</v>
          </cell>
          <cell r="AI60">
            <v>112.96</v>
          </cell>
        </row>
        <row r="61">
          <cell r="S61">
            <v>39153</v>
          </cell>
          <cell r="U61">
            <v>9.8</v>
          </cell>
          <cell r="V61">
            <v>9.4</v>
          </cell>
          <cell r="X61">
            <v>39153</v>
          </cell>
          <cell r="Z61">
            <v>94.6</v>
          </cell>
          <cell r="AA61">
            <v>68.5</v>
          </cell>
          <cell r="AC61">
            <v>39155</v>
          </cell>
          <cell r="AD61">
            <v>58.16</v>
          </cell>
          <cell r="AE61">
            <v>65.21</v>
          </cell>
          <cell r="AG61">
            <v>39155</v>
          </cell>
          <cell r="AH61">
            <v>102.14</v>
          </cell>
          <cell r="AI61">
            <v>113.46</v>
          </cell>
        </row>
        <row r="62">
          <cell r="S62">
            <v>39154</v>
          </cell>
          <cell r="U62">
            <v>9.8</v>
          </cell>
          <cell r="V62">
            <v>9.4</v>
          </cell>
          <cell r="X62">
            <v>39154</v>
          </cell>
          <cell r="Z62">
            <v>94.6</v>
          </cell>
          <cell r="AA62">
            <v>68.5</v>
          </cell>
          <cell r="AC62">
            <v>39156</v>
          </cell>
          <cell r="AD62">
            <v>58.41</v>
          </cell>
          <cell r="AE62">
            <v>65.96</v>
          </cell>
          <cell r="AG62">
            <v>39156</v>
          </cell>
          <cell r="AH62">
            <v>102.39</v>
          </cell>
          <cell r="AI62">
            <v>114.21</v>
          </cell>
        </row>
        <row r="63">
          <cell r="S63">
            <v>39155</v>
          </cell>
          <cell r="U63">
            <v>9.8</v>
          </cell>
          <cell r="V63">
            <v>9.4</v>
          </cell>
          <cell r="X63">
            <v>39155</v>
          </cell>
          <cell r="Z63">
            <v>94.6</v>
          </cell>
          <cell r="AA63">
            <v>68.4</v>
          </cell>
          <cell r="AC63">
            <v>39157</v>
          </cell>
          <cell r="AD63">
            <v>58.66</v>
          </cell>
          <cell r="AE63">
            <v>66.21</v>
          </cell>
          <cell r="AG63">
            <v>39157</v>
          </cell>
          <cell r="AH63">
            <v>102.64</v>
          </cell>
          <cell r="AI63">
            <v>114.46</v>
          </cell>
        </row>
        <row r="64">
          <cell r="S64">
            <v>39156</v>
          </cell>
          <cell r="U64">
            <v>9.8</v>
          </cell>
          <cell r="V64">
            <v>9.4</v>
          </cell>
          <cell r="X64">
            <v>39156</v>
          </cell>
          <cell r="Z64">
            <v>86.5</v>
          </cell>
          <cell r="AA64">
            <v>68.4</v>
          </cell>
          <cell r="AC64">
            <v>39160</v>
          </cell>
          <cell r="AD64">
            <v>57.91</v>
          </cell>
          <cell r="AE64">
            <v>65.71</v>
          </cell>
          <cell r="AG64">
            <v>39160</v>
          </cell>
          <cell r="AH64">
            <v>101.89</v>
          </cell>
          <cell r="AI64">
            <v>113.96</v>
          </cell>
        </row>
        <row r="65">
          <cell r="S65">
            <v>39157</v>
          </cell>
          <cell r="U65">
            <v>9.8</v>
          </cell>
          <cell r="V65">
            <v>9.4</v>
          </cell>
          <cell r="X65">
            <v>39157</v>
          </cell>
          <cell r="Z65">
            <v>86.5</v>
          </cell>
          <cell r="AA65">
            <v>68.4</v>
          </cell>
          <cell r="AC65">
            <v>39161</v>
          </cell>
          <cell r="AD65">
            <v>55.91</v>
          </cell>
          <cell r="AE65">
            <v>65.96</v>
          </cell>
          <cell r="AG65">
            <v>39161</v>
          </cell>
          <cell r="AH65">
            <v>101.89</v>
          </cell>
          <cell r="AI65">
            <v>114.21</v>
          </cell>
        </row>
        <row r="66">
          <cell r="S66">
            <v>39160</v>
          </cell>
          <cell r="U66">
            <v>9.9</v>
          </cell>
          <cell r="V66">
            <v>9.4</v>
          </cell>
          <cell r="X66">
            <v>39160</v>
          </cell>
          <cell r="Z66">
            <v>86.5</v>
          </cell>
          <cell r="AA66">
            <v>68.4</v>
          </cell>
          <cell r="AC66">
            <v>39162</v>
          </cell>
          <cell r="AD66">
            <v>55.16</v>
          </cell>
          <cell r="AE66">
            <v>64.46</v>
          </cell>
          <cell r="AG66">
            <v>39162</v>
          </cell>
          <cell r="AH66">
            <v>102.14</v>
          </cell>
          <cell r="AI66">
            <v>112.71</v>
          </cell>
        </row>
        <row r="67">
          <cell r="S67">
            <v>39161</v>
          </cell>
          <cell r="U67">
            <v>9.9</v>
          </cell>
          <cell r="V67">
            <v>9.4</v>
          </cell>
          <cell r="X67">
            <v>39161</v>
          </cell>
          <cell r="Z67">
            <v>86.7</v>
          </cell>
          <cell r="AA67">
            <v>68.4</v>
          </cell>
          <cell r="AC67">
            <v>39163</v>
          </cell>
          <cell r="AD67">
            <v>56.16</v>
          </cell>
          <cell r="AE67">
            <v>65.71</v>
          </cell>
          <cell r="AG67">
            <v>39163</v>
          </cell>
          <cell r="AH67">
            <v>112.14</v>
          </cell>
          <cell r="AI67">
            <v>122.96</v>
          </cell>
        </row>
        <row r="68">
          <cell r="S68">
            <v>39162</v>
          </cell>
          <cell r="U68">
            <v>9.8</v>
          </cell>
          <cell r="V68">
            <v>9.4</v>
          </cell>
          <cell r="X68">
            <v>39162</v>
          </cell>
          <cell r="Z68">
            <v>86.7</v>
          </cell>
          <cell r="AA68">
            <v>68.3</v>
          </cell>
          <cell r="AC68">
            <v>39164</v>
          </cell>
          <cell r="AD68">
            <v>54.66</v>
          </cell>
          <cell r="AE68">
            <v>68.21</v>
          </cell>
          <cell r="AG68">
            <v>39164</v>
          </cell>
          <cell r="AH68">
            <v>111.64</v>
          </cell>
          <cell r="AI68">
            <v>125.46</v>
          </cell>
        </row>
        <row r="69">
          <cell r="S69">
            <v>39163</v>
          </cell>
          <cell r="U69">
            <v>9.8</v>
          </cell>
          <cell r="V69">
            <v>9.4</v>
          </cell>
          <cell r="X69">
            <v>39163</v>
          </cell>
          <cell r="Z69">
            <v>86.7</v>
          </cell>
          <cell r="AA69">
            <v>68.3</v>
          </cell>
          <cell r="AC69">
            <v>39167</v>
          </cell>
          <cell r="AD69">
            <v>54.16</v>
          </cell>
          <cell r="AE69">
            <v>69.46</v>
          </cell>
          <cell r="AG69">
            <v>39167</v>
          </cell>
          <cell r="AH69">
            <v>112.14</v>
          </cell>
          <cell r="AI69">
            <v>127.71</v>
          </cell>
        </row>
        <row r="70">
          <cell r="S70">
            <v>39164</v>
          </cell>
          <cell r="U70">
            <v>9.8</v>
          </cell>
          <cell r="V70">
            <v>9.4</v>
          </cell>
          <cell r="X70">
            <v>39164</v>
          </cell>
          <cell r="Z70">
            <v>86.6</v>
          </cell>
          <cell r="AA70">
            <v>68.2</v>
          </cell>
          <cell r="AC70">
            <v>39168</v>
          </cell>
          <cell r="AD70">
            <v>53.66</v>
          </cell>
          <cell r="AE70">
            <v>68.71</v>
          </cell>
          <cell r="AG70">
            <v>39168</v>
          </cell>
          <cell r="AH70">
            <v>111.64</v>
          </cell>
          <cell r="AI70">
            <v>126.96</v>
          </cell>
        </row>
        <row r="71">
          <cell r="S71">
            <v>39167</v>
          </cell>
          <cell r="U71">
            <v>10.5</v>
          </cell>
          <cell r="V71">
            <v>9.4</v>
          </cell>
          <cell r="X71">
            <v>39167</v>
          </cell>
          <cell r="Z71">
            <v>86.6</v>
          </cell>
          <cell r="AA71">
            <v>68.2</v>
          </cell>
          <cell r="AC71">
            <v>39169</v>
          </cell>
          <cell r="AD71">
            <v>55.41</v>
          </cell>
          <cell r="AE71">
            <v>69.21</v>
          </cell>
          <cell r="AG71">
            <v>39169</v>
          </cell>
          <cell r="AH71">
            <v>115.39</v>
          </cell>
          <cell r="AI71">
            <v>129.46</v>
          </cell>
        </row>
        <row r="72">
          <cell r="S72">
            <v>39168</v>
          </cell>
          <cell r="U72">
            <v>10.5</v>
          </cell>
          <cell r="V72">
            <v>9.4</v>
          </cell>
          <cell r="X72">
            <v>39168</v>
          </cell>
          <cell r="Z72">
            <v>86.6</v>
          </cell>
          <cell r="AA72">
            <v>68.2</v>
          </cell>
          <cell r="AC72">
            <v>39170</v>
          </cell>
          <cell r="AD72">
            <v>55.41</v>
          </cell>
          <cell r="AE72">
            <v>68.96</v>
          </cell>
          <cell r="AG72">
            <v>39170</v>
          </cell>
          <cell r="AH72">
            <v>115.39</v>
          </cell>
          <cell r="AI72">
            <v>129.21</v>
          </cell>
        </row>
        <row r="73">
          <cell r="S73">
            <v>39169</v>
          </cell>
          <cell r="U73">
            <v>9.8</v>
          </cell>
          <cell r="V73">
            <v>9.4</v>
          </cell>
          <cell r="X73">
            <v>39169</v>
          </cell>
          <cell r="Z73">
            <v>86.6</v>
          </cell>
          <cell r="AA73">
            <v>68.1</v>
          </cell>
          <cell r="AC73">
            <v>39171</v>
          </cell>
          <cell r="AD73">
            <v>54.91</v>
          </cell>
          <cell r="AE73">
            <v>68.46</v>
          </cell>
          <cell r="AG73">
            <v>39171</v>
          </cell>
          <cell r="AH73">
            <v>116.89</v>
          </cell>
          <cell r="AI73">
            <v>130.71</v>
          </cell>
        </row>
        <row r="74">
          <cell r="S74">
            <v>39170</v>
          </cell>
          <cell r="U74">
            <v>9.8</v>
          </cell>
          <cell r="V74">
            <v>9.4</v>
          </cell>
          <cell r="X74">
            <v>39170</v>
          </cell>
          <cell r="Z74">
            <v>86.6</v>
          </cell>
          <cell r="AA74">
            <v>68.4</v>
          </cell>
          <cell r="AC74">
            <v>39174</v>
          </cell>
          <cell r="AD74">
            <v>55.16</v>
          </cell>
          <cell r="AE74">
            <v>68.71</v>
          </cell>
          <cell r="AG74">
            <v>39174</v>
          </cell>
          <cell r="AH74">
            <v>117.14</v>
          </cell>
          <cell r="AI74">
            <v>130.96</v>
          </cell>
        </row>
        <row r="75">
          <cell r="S75">
            <v>39171</v>
          </cell>
          <cell r="U75">
            <v>9.8</v>
          </cell>
          <cell r="V75">
            <v>9.4</v>
          </cell>
          <cell r="X75">
            <v>39171</v>
          </cell>
          <cell r="Z75">
            <v>86.6</v>
          </cell>
          <cell r="AA75">
            <v>68.2</v>
          </cell>
          <cell r="AC75">
            <v>39175</v>
          </cell>
          <cell r="AD75">
            <v>55.41</v>
          </cell>
          <cell r="AE75">
            <v>68.71</v>
          </cell>
          <cell r="AG75">
            <v>39175</v>
          </cell>
          <cell r="AH75">
            <v>117.39</v>
          </cell>
          <cell r="AI75">
            <v>130.96</v>
          </cell>
        </row>
        <row r="76">
          <cell r="S76">
            <v>39174</v>
          </cell>
          <cell r="U76">
            <v>9.8</v>
          </cell>
          <cell r="V76">
            <v>9.4</v>
          </cell>
          <cell r="X76">
            <v>39174</v>
          </cell>
          <cell r="Z76">
            <v>86.6</v>
          </cell>
          <cell r="AA76">
            <v>67.8</v>
          </cell>
          <cell r="AC76">
            <v>39176</v>
          </cell>
          <cell r="AD76">
            <v>55.91</v>
          </cell>
          <cell r="AE76">
            <v>69.46</v>
          </cell>
          <cell r="AG76">
            <v>39176</v>
          </cell>
          <cell r="AH76">
            <v>117.89</v>
          </cell>
          <cell r="AI76">
            <v>131.71</v>
          </cell>
        </row>
        <row r="77">
          <cell r="S77">
            <v>39175</v>
          </cell>
          <cell r="U77">
            <v>9.4</v>
          </cell>
          <cell r="V77">
            <v>9.5</v>
          </cell>
          <cell r="X77">
            <v>39175</v>
          </cell>
          <cell r="Z77">
            <v>86.6</v>
          </cell>
          <cell r="AA77">
            <v>67.7</v>
          </cell>
          <cell r="AC77">
            <v>39177</v>
          </cell>
          <cell r="AD77">
            <v>55.66</v>
          </cell>
          <cell r="AE77">
            <v>69.21</v>
          </cell>
          <cell r="AG77">
            <v>39177</v>
          </cell>
          <cell r="AH77">
            <v>117.64</v>
          </cell>
          <cell r="AI77">
            <v>131.46</v>
          </cell>
        </row>
        <row r="78">
          <cell r="S78">
            <v>39176</v>
          </cell>
          <cell r="U78">
            <v>10.2</v>
          </cell>
          <cell r="V78">
            <v>9.5</v>
          </cell>
          <cell r="X78">
            <v>39176</v>
          </cell>
          <cell r="Z78">
            <v>86.6</v>
          </cell>
          <cell r="AA78">
            <v>67.7</v>
          </cell>
          <cell r="AC78">
            <v>39178</v>
          </cell>
          <cell r="AD78">
            <v>55.16</v>
          </cell>
          <cell r="AE78">
            <v>68.96</v>
          </cell>
          <cell r="AG78">
            <v>39178</v>
          </cell>
          <cell r="AH78">
            <v>112.14</v>
          </cell>
          <cell r="AI78">
            <v>126.21</v>
          </cell>
        </row>
        <row r="79">
          <cell r="S79">
            <v>39177</v>
          </cell>
          <cell r="U79">
            <v>10.2</v>
          </cell>
          <cell r="V79">
            <v>9.4</v>
          </cell>
          <cell r="X79">
            <v>39177</v>
          </cell>
          <cell r="Z79">
            <v>86.5</v>
          </cell>
          <cell r="AA79">
            <v>68.2</v>
          </cell>
          <cell r="AC79">
            <v>39181</v>
          </cell>
          <cell r="AD79">
            <v>55.41</v>
          </cell>
          <cell r="AE79">
            <v>68.96</v>
          </cell>
          <cell r="AG79">
            <v>39181</v>
          </cell>
          <cell r="AH79">
            <v>112.39</v>
          </cell>
          <cell r="AI79">
            <v>126.21</v>
          </cell>
        </row>
        <row r="80">
          <cell r="S80">
            <v>39182</v>
          </cell>
          <cell r="U80">
            <v>10.2</v>
          </cell>
          <cell r="V80">
            <v>9.4</v>
          </cell>
          <cell r="X80">
            <v>39182</v>
          </cell>
          <cell r="Z80">
            <v>86.5</v>
          </cell>
          <cell r="AA80">
            <v>68.4</v>
          </cell>
          <cell r="AC80">
            <v>39182</v>
          </cell>
          <cell r="AD80">
            <v>55.66</v>
          </cell>
          <cell r="AE80">
            <v>69.46</v>
          </cell>
          <cell r="AG80">
            <v>39182</v>
          </cell>
          <cell r="AH80">
            <v>112.64</v>
          </cell>
          <cell r="AI80">
            <v>126.71</v>
          </cell>
        </row>
        <row r="81">
          <cell r="S81">
            <v>39183</v>
          </cell>
          <cell r="U81">
            <v>10.2</v>
          </cell>
          <cell r="V81">
            <v>9.4</v>
          </cell>
          <cell r="X81">
            <v>39183</v>
          </cell>
          <cell r="Z81">
            <v>86.5</v>
          </cell>
          <cell r="AA81">
            <v>68.1</v>
          </cell>
          <cell r="AC81">
            <v>39183</v>
          </cell>
          <cell r="AD81">
            <v>55.16</v>
          </cell>
          <cell r="AE81">
            <v>69.21</v>
          </cell>
          <cell r="AG81">
            <v>39183</v>
          </cell>
          <cell r="AH81">
            <v>116.14</v>
          </cell>
          <cell r="AI81">
            <v>130.46</v>
          </cell>
        </row>
        <row r="82">
          <cell r="S82">
            <v>39184</v>
          </cell>
          <cell r="U82">
            <v>10.2</v>
          </cell>
          <cell r="V82">
            <v>9.4</v>
          </cell>
          <cell r="X82">
            <v>39184</v>
          </cell>
          <cell r="Z82">
            <v>86.5</v>
          </cell>
          <cell r="AA82">
            <v>67.7</v>
          </cell>
          <cell r="AC82">
            <v>39184</v>
          </cell>
          <cell r="AD82">
            <v>55.16</v>
          </cell>
          <cell r="AE82">
            <v>69.21</v>
          </cell>
          <cell r="AG82">
            <v>39184</v>
          </cell>
          <cell r="AH82">
            <v>116.14</v>
          </cell>
          <cell r="AI82">
            <v>130.46</v>
          </cell>
        </row>
        <row r="83">
          <cell r="S83">
            <v>39185</v>
          </cell>
          <cell r="U83">
            <v>10.2</v>
          </cell>
          <cell r="V83">
            <v>9.4</v>
          </cell>
          <cell r="X83">
            <v>39185</v>
          </cell>
          <cell r="Z83">
            <v>86.5</v>
          </cell>
          <cell r="AA83">
            <v>67.7</v>
          </cell>
          <cell r="AC83">
            <v>39185</v>
          </cell>
          <cell r="AD83">
            <v>53.91</v>
          </cell>
          <cell r="AE83">
            <v>68.21</v>
          </cell>
          <cell r="AG83">
            <v>39185</v>
          </cell>
          <cell r="AH83">
            <v>115.89</v>
          </cell>
          <cell r="AI83">
            <v>130.46</v>
          </cell>
        </row>
        <row r="84">
          <cell r="S84">
            <v>39188</v>
          </cell>
          <cell r="U84">
            <v>10.1</v>
          </cell>
          <cell r="V84">
            <v>9.4</v>
          </cell>
          <cell r="X84">
            <v>39188</v>
          </cell>
          <cell r="Z84">
            <v>86.5</v>
          </cell>
          <cell r="AA84">
            <v>68</v>
          </cell>
          <cell r="AC84">
            <v>39188</v>
          </cell>
          <cell r="AD84">
            <v>53.16</v>
          </cell>
          <cell r="AE84">
            <v>67.46</v>
          </cell>
          <cell r="AG84">
            <v>39188</v>
          </cell>
          <cell r="AH84">
            <v>116.14</v>
          </cell>
          <cell r="AI84">
            <v>130.71</v>
          </cell>
        </row>
        <row r="85">
          <cell r="S85">
            <v>39189</v>
          </cell>
          <cell r="U85">
            <v>10.1</v>
          </cell>
          <cell r="V85">
            <v>9.4</v>
          </cell>
          <cell r="X85">
            <v>39189</v>
          </cell>
          <cell r="Z85">
            <v>86.4</v>
          </cell>
          <cell r="AA85">
            <v>67.9</v>
          </cell>
          <cell r="AC85">
            <v>39189</v>
          </cell>
          <cell r="AD85">
            <v>52.91</v>
          </cell>
          <cell r="AE85">
            <v>66.71</v>
          </cell>
          <cell r="AG85">
            <v>39189</v>
          </cell>
          <cell r="AH85">
            <v>115.89</v>
          </cell>
          <cell r="AI85">
            <v>129.96</v>
          </cell>
        </row>
        <row r="86">
          <cell r="S86">
            <v>39190</v>
          </cell>
          <cell r="U86">
            <v>10.1</v>
          </cell>
          <cell r="V86">
            <v>9.4</v>
          </cell>
          <cell r="X86">
            <v>39190</v>
          </cell>
          <cell r="Z86">
            <v>86.4</v>
          </cell>
          <cell r="AA86">
            <v>67.7</v>
          </cell>
          <cell r="AC86">
            <v>39190</v>
          </cell>
          <cell r="AD86">
            <v>53.66</v>
          </cell>
          <cell r="AE86">
            <v>67.46</v>
          </cell>
          <cell r="AG86">
            <v>39190</v>
          </cell>
          <cell r="AH86">
            <v>135.64</v>
          </cell>
          <cell r="AI86">
            <v>149.71</v>
          </cell>
        </row>
        <row r="87">
          <cell r="S87">
            <v>39191</v>
          </cell>
          <cell r="U87">
            <v>10.1</v>
          </cell>
          <cell r="V87">
            <v>9.3</v>
          </cell>
          <cell r="X87">
            <v>39191</v>
          </cell>
          <cell r="Z87">
            <v>86.4</v>
          </cell>
          <cell r="AA87">
            <v>67.4</v>
          </cell>
          <cell r="AC87">
            <v>39191</v>
          </cell>
          <cell r="AD87">
            <v>54.16</v>
          </cell>
          <cell r="AE87">
            <v>68.21</v>
          </cell>
          <cell r="AG87">
            <v>39191</v>
          </cell>
          <cell r="AH87">
            <v>136.14</v>
          </cell>
          <cell r="AI87">
            <v>150.46</v>
          </cell>
        </row>
        <row r="88">
          <cell r="S88">
            <v>39192</v>
          </cell>
          <cell r="U88">
            <v>10.1</v>
          </cell>
          <cell r="V88">
            <v>9.3</v>
          </cell>
          <cell r="X88">
            <v>39192</v>
          </cell>
          <cell r="Z88">
            <v>86.4</v>
          </cell>
          <cell r="AA88">
            <v>67.4</v>
          </cell>
          <cell r="AC88">
            <v>39192</v>
          </cell>
          <cell r="AD88">
            <v>52.41</v>
          </cell>
          <cell r="AE88">
            <v>69.46</v>
          </cell>
          <cell r="AG88">
            <v>39192</v>
          </cell>
          <cell r="AH88">
            <v>134.39</v>
          </cell>
          <cell r="AI88">
            <v>150.71</v>
          </cell>
        </row>
        <row r="89">
          <cell r="S89">
            <v>39195</v>
          </cell>
          <cell r="U89">
            <v>10.1</v>
          </cell>
          <cell r="V89">
            <v>9.3</v>
          </cell>
          <cell r="X89">
            <v>39195</v>
          </cell>
          <cell r="Z89">
            <v>86.4</v>
          </cell>
          <cell r="AA89">
            <v>67.4</v>
          </cell>
          <cell r="AC89">
            <v>39195</v>
          </cell>
          <cell r="AD89">
            <v>51.91</v>
          </cell>
          <cell r="AE89">
            <v>69.21</v>
          </cell>
          <cell r="AG89">
            <v>39195</v>
          </cell>
          <cell r="AH89">
            <v>133.89</v>
          </cell>
          <cell r="AI89">
            <v>150.46</v>
          </cell>
        </row>
        <row r="90">
          <cell r="S90">
            <v>39196</v>
          </cell>
          <cell r="U90">
            <v>10.1</v>
          </cell>
          <cell r="V90">
            <v>9.3</v>
          </cell>
          <cell r="X90">
            <v>39196</v>
          </cell>
          <cell r="Z90">
            <v>86.4</v>
          </cell>
          <cell r="AA90">
            <v>67.3</v>
          </cell>
          <cell r="AC90">
            <v>39196</v>
          </cell>
          <cell r="AD90">
            <v>52.16</v>
          </cell>
          <cell r="AE90">
            <v>69.21</v>
          </cell>
          <cell r="AG90">
            <v>39196</v>
          </cell>
          <cell r="AH90">
            <v>144.14</v>
          </cell>
          <cell r="AI90">
            <v>160.46</v>
          </cell>
        </row>
        <row r="91">
          <cell r="S91">
            <v>39197</v>
          </cell>
          <cell r="U91">
            <v>10.3</v>
          </cell>
          <cell r="V91">
            <v>9.3</v>
          </cell>
          <cell r="X91">
            <v>39197</v>
          </cell>
          <cell r="Z91">
            <v>86.4</v>
          </cell>
          <cell r="AA91">
            <v>67.3</v>
          </cell>
          <cell r="AC91">
            <v>39197</v>
          </cell>
          <cell r="AD91">
            <v>52.41</v>
          </cell>
          <cell r="AE91">
            <v>69.46</v>
          </cell>
          <cell r="AG91">
            <v>39197</v>
          </cell>
          <cell r="AH91">
            <v>144.39</v>
          </cell>
          <cell r="AI91">
            <v>160.71</v>
          </cell>
        </row>
        <row r="92">
          <cell r="S92">
            <v>39198</v>
          </cell>
          <cell r="U92">
            <v>10.3</v>
          </cell>
          <cell r="V92">
            <v>9.3</v>
          </cell>
          <cell r="X92">
            <v>39198</v>
          </cell>
          <cell r="Z92">
            <v>85.6</v>
          </cell>
          <cell r="AA92">
            <v>67.2</v>
          </cell>
          <cell r="AC92">
            <v>39198</v>
          </cell>
          <cell r="AD92">
            <v>53.16</v>
          </cell>
          <cell r="AE92">
            <v>70.21</v>
          </cell>
          <cell r="AG92">
            <v>39198</v>
          </cell>
          <cell r="AH92">
            <v>145.14</v>
          </cell>
          <cell r="AI92">
            <v>161.46</v>
          </cell>
        </row>
        <row r="93">
          <cell r="S93">
            <v>39199</v>
          </cell>
          <cell r="U93">
            <v>10.3</v>
          </cell>
          <cell r="V93">
            <v>9.3</v>
          </cell>
          <cell r="X93">
            <v>39199</v>
          </cell>
          <cell r="Z93">
            <v>85.6</v>
          </cell>
          <cell r="AA93">
            <v>67.2</v>
          </cell>
          <cell r="AC93">
            <v>39199</v>
          </cell>
          <cell r="AD93">
            <v>53.66</v>
          </cell>
          <cell r="AE93">
            <v>71.21</v>
          </cell>
          <cell r="AG93">
            <v>39199</v>
          </cell>
          <cell r="AH93">
            <v>145.64</v>
          </cell>
          <cell r="AI93">
            <v>162.46</v>
          </cell>
        </row>
        <row r="94">
          <cell r="S94">
            <v>39202</v>
          </cell>
          <cell r="U94">
            <v>10.3</v>
          </cell>
          <cell r="V94">
            <v>9.4</v>
          </cell>
          <cell r="X94">
            <v>39202</v>
          </cell>
          <cell r="Z94">
            <v>85.6</v>
          </cell>
          <cell r="AA94">
            <v>67</v>
          </cell>
          <cell r="AC94">
            <v>39202</v>
          </cell>
          <cell r="AD94">
            <v>53.91</v>
          </cell>
          <cell r="AE94">
            <v>74.71</v>
          </cell>
          <cell r="AG94">
            <v>39202</v>
          </cell>
          <cell r="AH94">
            <v>145.89</v>
          </cell>
          <cell r="AI94">
            <v>162.96</v>
          </cell>
        </row>
        <row r="95">
          <cell r="S95">
            <v>39203</v>
          </cell>
          <cell r="U95">
            <v>10.3</v>
          </cell>
          <cell r="V95">
            <v>9.3</v>
          </cell>
          <cell r="X95">
            <v>39203</v>
          </cell>
          <cell r="Z95">
            <v>85.6</v>
          </cell>
          <cell r="AA95">
            <v>67.3</v>
          </cell>
          <cell r="AC95">
            <v>39203</v>
          </cell>
          <cell r="AD95">
            <v>54.41</v>
          </cell>
          <cell r="AE95">
            <v>74.71</v>
          </cell>
          <cell r="AG95">
            <v>39203</v>
          </cell>
          <cell r="AH95">
            <v>146.39</v>
          </cell>
          <cell r="AI95">
            <v>162.96</v>
          </cell>
        </row>
        <row r="96">
          <cell r="S96">
            <v>39204</v>
          </cell>
          <cell r="U96">
            <v>9.8</v>
          </cell>
          <cell r="V96">
            <v>9</v>
          </cell>
          <cell r="X96">
            <v>39204</v>
          </cell>
          <cell r="Z96">
            <v>85.6</v>
          </cell>
          <cell r="AA96">
            <v>66.9</v>
          </cell>
          <cell r="AC96">
            <v>39204</v>
          </cell>
          <cell r="AD96">
            <v>54.41</v>
          </cell>
          <cell r="AE96">
            <v>74.46</v>
          </cell>
          <cell r="AG96">
            <v>39204</v>
          </cell>
          <cell r="AH96">
            <v>146.39</v>
          </cell>
          <cell r="AI96">
            <v>162.71</v>
          </cell>
        </row>
        <row r="97">
          <cell r="S97">
            <v>39205</v>
          </cell>
          <cell r="U97">
            <v>9.8</v>
          </cell>
          <cell r="V97">
            <v>9.1</v>
          </cell>
          <cell r="X97">
            <v>39205</v>
          </cell>
          <cell r="Z97">
            <v>85.6</v>
          </cell>
          <cell r="AA97">
            <v>66.8</v>
          </cell>
          <cell r="AC97">
            <v>39205</v>
          </cell>
          <cell r="AD97">
            <v>53.66</v>
          </cell>
          <cell r="AE97">
            <v>74.21</v>
          </cell>
          <cell r="AG97">
            <v>39205</v>
          </cell>
          <cell r="AH97">
            <v>145.64</v>
          </cell>
          <cell r="AI97">
            <v>162.46</v>
          </cell>
        </row>
        <row r="98">
          <cell r="S98">
            <v>39206</v>
          </cell>
          <cell r="U98">
            <v>9.8</v>
          </cell>
          <cell r="V98">
            <v>9.1</v>
          </cell>
          <cell r="X98">
            <v>39206</v>
          </cell>
          <cell r="Z98">
            <v>85.6</v>
          </cell>
          <cell r="AA98">
            <v>66.8</v>
          </cell>
          <cell r="AC98">
            <v>39206</v>
          </cell>
          <cell r="AD98">
            <v>53.41</v>
          </cell>
          <cell r="AE98">
            <v>74.46</v>
          </cell>
          <cell r="AG98">
            <v>39206</v>
          </cell>
          <cell r="AH98">
            <v>145.39</v>
          </cell>
          <cell r="AI98">
            <v>162.71</v>
          </cell>
        </row>
        <row r="99">
          <cell r="S99">
            <v>39209</v>
          </cell>
          <cell r="U99">
            <v>9.9</v>
          </cell>
          <cell r="V99">
            <v>9.1</v>
          </cell>
          <cell r="X99">
            <v>39209</v>
          </cell>
          <cell r="Z99">
            <v>85.6</v>
          </cell>
          <cell r="AA99">
            <v>66.8</v>
          </cell>
          <cell r="AC99">
            <v>39209</v>
          </cell>
          <cell r="AD99">
            <v>53.16</v>
          </cell>
          <cell r="AE99">
            <v>74.96</v>
          </cell>
          <cell r="AG99">
            <v>39209</v>
          </cell>
          <cell r="AH99">
            <v>145.14</v>
          </cell>
          <cell r="AI99">
            <v>163.21</v>
          </cell>
        </row>
        <row r="100">
          <cell r="S100">
            <v>39210</v>
          </cell>
          <cell r="U100">
            <v>10.3</v>
          </cell>
          <cell r="V100">
            <v>9</v>
          </cell>
          <cell r="X100">
            <v>39210</v>
          </cell>
          <cell r="Z100">
            <v>85.6</v>
          </cell>
          <cell r="AA100">
            <v>67</v>
          </cell>
          <cell r="AC100">
            <v>39210</v>
          </cell>
          <cell r="AD100">
            <v>55.16</v>
          </cell>
          <cell r="AE100">
            <v>74.96</v>
          </cell>
          <cell r="AG100">
            <v>39210</v>
          </cell>
          <cell r="AH100">
            <v>147.14</v>
          </cell>
          <cell r="AI100">
            <v>163.21</v>
          </cell>
        </row>
        <row r="101">
          <cell r="S101">
            <v>39211</v>
          </cell>
          <cell r="U101">
            <v>10.3</v>
          </cell>
          <cell r="V101">
            <v>9</v>
          </cell>
          <cell r="X101">
            <v>39211</v>
          </cell>
          <cell r="Z101">
            <v>85.6</v>
          </cell>
          <cell r="AA101">
            <v>66.9</v>
          </cell>
          <cell r="AC101">
            <v>39211</v>
          </cell>
          <cell r="AD101">
            <v>54.66</v>
          </cell>
          <cell r="AE101">
            <v>74.71</v>
          </cell>
          <cell r="AG101">
            <v>39211</v>
          </cell>
          <cell r="AH101">
            <v>146.64</v>
          </cell>
          <cell r="AI101">
            <v>162.96</v>
          </cell>
        </row>
        <row r="102">
          <cell r="S102">
            <v>39212</v>
          </cell>
          <cell r="U102">
            <v>10</v>
          </cell>
          <cell r="V102">
            <v>9</v>
          </cell>
          <cell r="X102">
            <v>39212</v>
          </cell>
          <cell r="Z102">
            <v>85.6</v>
          </cell>
          <cell r="AA102">
            <v>66.9</v>
          </cell>
          <cell r="AC102">
            <v>39212</v>
          </cell>
          <cell r="AD102">
            <v>54.41</v>
          </cell>
          <cell r="AE102">
            <v>74.71</v>
          </cell>
          <cell r="AG102">
            <v>39212</v>
          </cell>
          <cell r="AH102">
            <v>146.39</v>
          </cell>
          <cell r="AI102">
            <v>162.96</v>
          </cell>
        </row>
        <row r="103">
          <cell r="S103">
            <v>39213</v>
          </cell>
          <cell r="U103">
            <v>10</v>
          </cell>
          <cell r="V103">
            <v>9</v>
          </cell>
          <cell r="X103">
            <v>39213</v>
          </cell>
          <cell r="Z103">
            <v>85.2</v>
          </cell>
          <cell r="AA103">
            <v>66.9</v>
          </cell>
          <cell r="AC103">
            <v>39213</v>
          </cell>
          <cell r="AD103">
            <v>55.66</v>
          </cell>
          <cell r="AE103">
            <v>75.96</v>
          </cell>
          <cell r="AG103">
            <v>39213</v>
          </cell>
          <cell r="AH103">
            <v>154.64</v>
          </cell>
          <cell r="AI103">
            <v>171.21</v>
          </cell>
        </row>
        <row r="104">
          <cell r="S104">
            <v>39216</v>
          </cell>
          <cell r="U104">
            <v>10</v>
          </cell>
          <cell r="V104">
            <v>9</v>
          </cell>
          <cell r="X104">
            <v>39216</v>
          </cell>
          <cell r="Z104">
            <v>85.2</v>
          </cell>
          <cell r="AA104">
            <v>66.9</v>
          </cell>
          <cell r="AC104">
            <v>39216</v>
          </cell>
          <cell r="AD104">
            <v>55.66</v>
          </cell>
          <cell r="AE104">
            <v>75.96</v>
          </cell>
          <cell r="AG104">
            <v>39216</v>
          </cell>
          <cell r="AH104">
            <v>154.64</v>
          </cell>
          <cell r="AI104">
            <v>171.21</v>
          </cell>
        </row>
        <row r="105">
          <cell r="S105">
            <v>39217</v>
          </cell>
          <cell r="U105">
            <v>10</v>
          </cell>
          <cell r="V105">
            <v>9</v>
          </cell>
          <cell r="X105">
            <v>39217</v>
          </cell>
          <cell r="Z105">
            <v>85.2</v>
          </cell>
          <cell r="AA105">
            <v>67</v>
          </cell>
          <cell r="AC105">
            <v>39217</v>
          </cell>
          <cell r="AD105">
            <v>54.66</v>
          </cell>
          <cell r="AE105">
            <v>74.96</v>
          </cell>
          <cell r="AG105">
            <v>39217</v>
          </cell>
          <cell r="AH105">
            <v>154.64</v>
          </cell>
          <cell r="AI105">
            <v>171.21</v>
          </cell>
        </row>
        <row r="106">
          <cell r="S106">
            <v>39218</v>
          </cell>
          <cell r="U106">
            <v>10.1</v>
          </cell>
          <cell r="V106">
            <v>9</v>
          </cell>
          <cell r="X106">
            <v>39218</v>
          </cell>
          <cell r="Z106">
            <v>84.9</v>
          </cell>
          <cell r="AA106">
            <v>66.9</v>
          </cell>
          <cell r="AC106">
            <v>39218</v>
          </cell>
          <cell r="AD106">
            <v>54.66</v>
          </cell>
          <cell r="AE106">
            <v>74.96</v>
          </cell>
          <cell r="AG106">
            <v>39218</v>
          </cell>
          <cell r="AH106">
            <v>154.64</v>
          </cell>
          <cell r="AI106">
            <v>171.21</v>
          </cell>
        </row>
        <row r="107">
          <cell r="S107">
            <v>39219</v>
          </cell>
          <cell r="U107">
            <v>10.1</v>
          </cell>
          <cell r="V107">
            <v>8.9</v>
          </cell>
          <cell r="X107">
            <v>39219</v>
          </cell>
          <cell r="Z107">
            <v>84.9</v>
          </cell>
          <cell r="AA107">
            <v>66.7</v>
          </cell>
          <cell r="AC107">
            <v>39219</v>
          </cell>
          <cell r="AD107">
            <v>54.91</v>
          </cell>
          <cell r="AE107">
            <v>75.21</v>
          </cell>
          <cell r="AG107">
            <v>39219</v>
          </cell>
          <cell r="AH107">
            <v>157.89</v>
          </cell>
          <cell r="AI107">
            <v>174.46</v>
          </cell>
        </row>
        <row r="108">
          <cell r="S108">
            <v>39220</v>
          </cell>
          <cell r="U108">
            <v>10.1</v>
          </cell>
          <cell r="V108">
            <v>9</v>
          </cell>
          <cell r="X108">
            <v>39220</v>
          </cell>
          <cell r="Z108">
            <v>84.8</v>
          </cell>
          <cell r="AA108">
            <v>66.7</v>
          </cell>
          <cell r="AC108">
            <v>39220</v>
          </cell>
          <cell r="AD108">
            <v>55.66</v>
          </cell>
          <cell r="AE108">
            <v>76.21</v>
          </cell>
          <cell r="AG108">
            <v>39220</v>
          </cell>
          <cell r="AH108">
            <v>158.64</v>
          </cell>
          <cell r="AI108">
            <v>175.46</v>
          </cell>
        </row>
        <row r="109">
          <cell r="S109">
            <v>39223</v>
          </cell>
          <cell r="U109">
            <v>10</v>
          </cell>
          <cell r="V109">
            <v>8.9</v>
          </cell>
          <cell r="X109">
            <v>39223</v>
          </cell>
          <cell r="Z109">
            <v>84.8</v>
          </cell>
          <cell r="AA109">
            <v>66.7</v>
          </cell>
          <cell r="AC109">
            <v>39223</v>
          </cell>
          <cell r="AD109">
            <v>55.16</v>
          </cell>
          <cell r="AE109">
            <v>75.21</v>
          </cell>
          <cell r="AG109">
            <v>39223</v>
          </cell>
          <cell r="AH109">
            <v>158.14</v>
          </cell>
          <cell r="AI109">
            <v>174.46</v>
          </cell>
        </row>
        <row r="110">
          <cell r="S110">
            <v>39224</v>
          </cell>
          <cell r="U110">
            <v>10</v>
          </cell>
          <cell r="V110">
            <v>8.9</v>
          </cell>
          <cell r="X110">
            <v>39224</v>
          </cell>
          <cell r="Z110">
            <v>84.8</v>
          </cell>
          <cell r="AA110">
            <v>66.7</v>
          </cell>
          <cell r="AC110">
            <v>39224</v>
          </cell>
          <cell r="AD110">
            <v>53.91</v>
          </cell>
          <cell r="AE110">
            <v>74.21</v>
          </cell>
          <cell r="AG110">
            <v>39224</v>
          </cell>
          <cell r="AH110">
            <v>156.89</v>
          </cell>
          <cell r="AI110">
            <v>173.46</v>
          </cell>
        </row>
        <row r="111">
          <cell r="S111">
            <v>39225</v>
          </cell>
          <cell r="U111">
            <v>10</v>
          </cell>
          <cell r="V111">
            <v>8.9</v>
          </cell>
          <cell r="X111">
            <v>39225</v>
          </cell>
          <cell r="Z111">
            <v>84.8</v>
          </cell>
          <cell r="AA111">
            <v>66.8</v>
          </cell>
          <cell r="AC111">
            <v>39225</v>
          </cell>
          <cell r="AD111">
            <v>54.41</v>
          </cell>
          <cell r="AE111">
            <v>74.46</v>
          </cell>
          <cell r="AG111">
            <v>39225</v>
          </cell>
          <cell r="AH111">
            <v>157.39</v>
          </cell>
          <cell r="AI111">
            <v>173.71</v>
          </cell>
        </row>
        <row r="112">
          <cell r="S112">
            <v>39226</v>
          </cell>
          <cell r="U112">
            <v>10</v>
          </cell>
          <cell r="V112">
            <v>8.9</v>
          </cell>
          <cell r="X112">
            <v>39226</v>
          </cell>
          <cell r="Z112">
            <v>84.8</v>
          </cell>
          <cell r="AA112">
            <v>67</v>
          </cell>
          <cell r="AC112">
            <v>39226</v>
          </cell>
          <cell r="AD112">
            <v>54.41</v>
          </cell>
          <cell r="AE112">
            <v>74.21</v>
          </cell>
          <cell r="AG112">
            <v>39226</v>
          </cell>
          <cell r="AH112">
            <v>150.39</v>
          </cell>
          <cell r="AI112">
            <v>166.46</v>
          </cell>
        </row>
        <row r="113">
          <cell r="S113">
            <v>39227</v>
          </cell>
          <cell r="U113">
            <v>10.4</v>
          </cell>
          <cell r="V113">
            <v>9.1</v>
          </cell>
          <cell r="X113">
            <v>39227</v>
          </cell>
          <cell r="Z113">
            <v>79</v>
          </cell>
          <cell r="AA113">
            <v>67</v>
          </cell>
          <cell r="AC113">
            <v>39227</v>
          </cell>
          <cell r="AD113">
            <v>53.16</v>
          </cell>
          <cell r="AE113">
            <v>73.21</v>
          </cell>
          <cell r="AG113">
            <v>39227</v>
          </cell>
          <cell r="AH113">
            <v>147.14</v>
          </cell>
          <cell r="AI113">
            <v>163.46</v>
          </cell>
        </row>
        <row r="114">
          <cell r="S114">
            <v>39230</v>
          </cell>
          <cell r="U114">
            <v>10.4</v>
          </cell>
          <cell r="V114">
            <v>9.1</v>
          </cell>
          <cell r="X114">
            <v>39230</v>
          </cell>
          <cell r="Z114">
            <v>79</v>
          </cell>
          <cell r="AA114">
            <v>67</v>
          </cell>
          <cell r="AC114">
            <v>39231</v>
          </cell>
          <cell r="AD114">
            <v>54.16</v>
          </cell>
          <cell r="AE114">
            <v>74.75</v>
          </cell>
          <cell r="AG114">
            <v>39231</v>
          </cell>
          <cell r="AH114">
            <v>147.14</v>
          </cell>
          <cell r="AI114">
            <v>163.71</v>
          </cell>
        </row>
        <row r="115">
          <cell r="S115">
            <v>39231</v>
          </cell>
          <cell r="U115">
            <v>10.4</v>
          </cell>
          <cell r="V115">
            <v>9.1</v>
          </cell>
          <cell r="X115">
            <v>39231</v>
          </cell>
          <cell r="Z115">
            <v>79</v>
          </cell>
          <cell r="AA115">
            <v>67</v>
          </cell>
          <cell r="AC115">
            <v>39232</v>
          </cell>
          <cell r="AD115">
            <v>54.91</v>
          </cell>
          <cell r="AE115">
            <v>75.25</v>
          </cell>
          <cell r="AG115">
            <v>39232</v>
          </cell>
          <cell r="AH115">
            <v>147.39</v>
          </cell>
          <cell r="AI115">
            <v>163.71</v>
          </cell>
        </row>
        <row r="116">
          <cell r="S116">
            <v>39232</v>
          </cell>
          <cell r="U116">
            <v>10.4</v>
          </cell>
          <cell r="V116">
            <v>9.1</v>
          </cell>
          <cell r="X116">
            <v>39232</v>
          </cell>
          <cell r="Z116">
            <v>79</v>
          </cell>
          <cell r="AA116">
            <v>68.3</v>
          </cell>
          <cell r="AC116">
            <v>39233</v>
          </cell>
          <cell r="AD116">
            <v>55.66</v>
          </cell>
          <cell r="AE116">
            <v>74</v>
          </cell>
          <cell r="AG116">
            <v>39233</v>
          </cell>
          <cell r="AH116">
            <v>143.14</v>
          </cell>
          <cell r="AI116">
            <v>159.46</v>
          </cell>
        </row>
        <row r="117">
          <cell r="S117">
            <v>39233</v>
          </cell>
          <cell r="U117">
            <v>10.3</v>
          </cell>
          <cell r="V117">
            <v>9.2</v>
          </cell>
          <cell r="X117">
            <v>39233</v>
          </cell>
          <cell r="Z117">
            <v>79</v>
          </cell>
          <cell r="AA117">
            <v>69.3</v>
          </cell>
          <cell r="AC117">
            <v>39234</v>
          </cell>
          <cell r="AD117">
            <v>56.41</v>
          </cell>
          <cell r="AE117">
            <v>74.75</v>
          </cell>
          <cell r="AG117">
            <v>39234</v>
          </cell>
          <cell r="AH117">
            <v>143.89</v>
          </cell>
          <cell r="AI117">
            <v>160.21</v>
          </cell>
        </row>
        <row r="118">
          <cell r="S118">
            <v>39234</v>
          </cell>
          <cell r="U118">
            <v>10.3</v>
          </cell>
          <cell r="V118">
            <v>9.1</v>
          </cell>
          <cell r="X118">
            <v>39234</v>
          </cell>
          <cell r="Z118">
            <v>79</v>
          </cell>
          <cell r="AA118">
            <v>69.1</v>
          </cell>
          <cell r="AC118">
            <v>39237</v>
          </cell>
          <cell r="AD118">
            <v>56.41</v>
          </cell>
          <cell r="AE118">
            <v>74.25</v>
          </cell>
          <cell r="AG118">
            <v>39237</v>
          </cell>
          <cell r="AH118">
            <v>143.89</v>
          </cell>
          <cell r="AI118">
            <v>159.71</v>
          </cell>
        </row>
        <row r="119">
          <cell r="S119">
            <v>39237</v>
          </cell>
          <cell r="U119">
            <v>10.5</v>
          </cell>
          <cell r="V119">
            <v>9.2</v>
          </cell>
          <cell r="X119">
            <v>39237</v>
          </cell>
          <cell r="Z119">
            <v>78.9</v>
          </cell>
          <cell r="AA119">
            <v>69.3</v>
          </cell>
          <cell r="AC119">
            <v>39238</v>
          </cell>
          <cell r="AD119">
            <v>56.16</v>
          </cell>
          <cell r="AE119">
            <v>74.25</v>
          </cell>
          <cell r="AG119">
            <v>39238</v>
          </cell>
          <cell r="AH119">
            <v>138.64</v>
          </cell>
          <cell r="AI119">
            <v>154.71</v>
          </cell>
        </row>
        <row r="120">
          <cell r="S120">
            <v>39238</v>
          </cell>
          <cell r="U120">
            <v>10.7</v>
          </cell>
          <cell r="V120">
            <v>9.2</v>
          </cell>
          <cell r="X120">
            <v>39238</v>
          </cell>
          <cell r="Z120">
            <v>78.4</v>
          </cell>
          <cell r="AA120">
            <v>69.3</v>
          </cell>
          <cell r="AC120">
            <v>39239</v>
          </cell>
          <cell r="AD120">
            <v>55.91</v>
          </cell>
          <cell r="AE120">
            <v>73.5</v>
          </cell>
          <cell r="AG120">
            <v>39239</v>
          </cell>
          <cell r="AH120">
            <v>136.39</v>
          </cell>
          <cell r="AI120">
            <v>149.96</v>
          </cell>
        </row>
        <row r="121">
          <cell r="S121">
            <v>39239</v>
          </cell>
          <cell r="U121">
            <v>10.7</v>
          </cell>
          <cell r="V121">
            <v>9.2</v>
          </cell>
          <cell r="X121">
            <v>39239</v>
          </cell>
          <cell r="Z121">
            <v>78.4</v>
          </cell>
          <cell r="AA121">
            <v>69.3</v>
          </cell>
          <cell r="AC121">
            <v>39240</v>
          </cell>
          <cell r="AD121">
            <v>57.41</v>
          </cell>
          <cell r="AE121">
            <v>75</v>
          </cell>
          <cell r="AG121">
            <v>39240</v>
          </cell>
          <cell r="AH121">
            <v>137.89</v>
          </cell>
          <cell r="AI121">
            <v>151.46</v>
          </cell>
        </row>
        <row r="122">
          <cell r="S122">
            <v>39240</v>
          </cell>
          <cell r="U122">
            <v>10.7</v>
          </cell>
          <cell r="V122">
            <v>9.2</v>
          </cell>
          <cell r="X122">
            <v>39240</v>
          </cell>
          <cell r="Z122">
            <v>78.4</v>
          </cell>
          <cell r="AA122">
            <v>69</v>
          </cell>
          <cell r="AC122">
            <v>39241</v>
          </cell>
          <cell r="AD122">
            <v>57.41</v>
          </cell>
          <cell r="AE122">
            <v>75.75</v>
          </cell>
          <cell r="AG122">
            <v>39241</v>
          </cell>
          <cell r="AH122">
            <v>138.89</v>
          </cell>
          <cell r="AI122">
            <v>153.21</v>
          </cell>
        </row>
        <row r="123">
          <cell r="S123">
            <v>39241</v>
          </cell>
          <cell r="U123">
            <v>10.7</v>
          </cell>
          <cell r="V123">
            <v>9.2</v>
          </cell>
          <cell r="X123">
            <v>39241</v>
          </cell>
          <cell r="Z123">
            <v>78.4</v>
          </cell>
          <cell r="AA123">
            <v>69</v>
          </cell>
          <cell r="AC123">
            <v>39244</v>
          </cell>
          <cell r="AD123">
            <v>57.16</v>
          </cell>
          <cell r="AE123">
            <v>75.5</v>
          </cell>
          <cell r="AG123">
            <v>39244</v>
          </cell>
          <cell r="AH123">
            <v>139.64</v>
          </cell>
          <cell r="AI123">
            <v>153.96</v>
          </cell>
        </row>
        <row r="124">
          <cell r="S124">
            <v>39244</v>
          </cell>
          <cell r="U124">
            <v>10.7</v>
          </cell>
          <cell r="V124">
            <v>9.2</v>
          </cell>
          <cell r="X124">
            <v>39244</v>
          </cell>
          <cell r="Z124">
            <v>77.9</v>
          </cell>
          <cell r="AA124">
            <v>69</v>
          </cell>
          <cell r="AC124">
            <v>39245</v>
          </cell>
          <cell r="AD124">
            <v>57.41</v>
          </cell>
          <cell r="AE124">
            <v>77.25</v>
          </cell>
          <cell r="AG124">
            <v>39245</v>
          </cell>
          <cell r="AH124">
            <v>137.89</v>
          </cell>
          <cell r="AI124">
            <v>153.71</v>
          </cell>
        </row>
        <row r="125">
          <cell r="S125">
            <v>39245</v>
          </cell>
          <cell r="U125">
            <v>10.3</v>
          </cell>
          <cell r="V125">
            <v>9.2</v>
          </cell>
          <cell r="X125">
            <v>39245</v>
          </cell>
          <cell r="Z125">
            <v>77.9</v>
          </cell>
          <cell r="AA125">
            <v>69</v>
          </cell>
          <cell r="AC125">
            <v>39246</v>
          </cell>
          <cell r="AD125">
            <v>56.66</v>
          </cell>
          <cell r="AE125">
            <v>75.5</v>
          </cell>
          <cell r="AG125">
            <v>39246</v>
          </cell>
          <cell r="AH125">
            <v>140.14</v>
          </cell>
          <cell r="AI125">
            <v>154.96</v>
          </cell>
        </row>
        <row r="126">
          <cell r="S126">
            <v>39246</v>
          </cell>
          <cell r="U126">
            <v>10.2</v>
          </cell>
          <cell r="V126">
            <v>9.2</v>
          </cell>
          <cell r="X126">
            <v>39246</v>
          </cell>
          <cell r="Z126">
            <v>77.9</v>
          </cell>
          <cell r="AA126">
            <v>69</v>
          </cell>
          <cell r="AC126">
            <v>39247</v>
          </cell>
          <cell r="AD126">
            <v>55.91</v>
          </cell>
          <cell r="AE126">
            <v>74.5</v>
          </cell>
          <cell r="AG126">
            <v>39247</v>
          </cell>
          <cell r="AH126">
            <v>139.39</v>
          </cell>
          <cell r="AI126">
            <v>153.96</v>
          </cell>
        </row>
        <row r="127">
          <cell r="S127">
            <v>39247</v>
          </cell>
          <cell r="U127">
            <v>10.2</v>
          </cell>
          <cell r="V127">
            <v>9.2</v>
          </cell>
          <cell r="X127">
            <v>39247</v>
          </cell>
          <cell r="Z127">
            <v>77.9</v>
          </cell>
          <cell r="AA127">
            <v>68.9</v>
          </cell>
          <cell r="AC127">
            <v>39248</v>
          </cell>
          <cell r="AD127">
            <v>56.41</v>
          </cell>
          <cell r="AE127">
            <v>74.5</v>
          </cell>
          <cell r="AG127">
            <v>39248</v>
          </cell>
          <cell r="AH127">
            <v>136.89</v>
          </cell>
          <cell r="AI127">
            <v>150.96</v>
          </cell>
        </row>
        <row r="128">
          <cell r="S128">
            <v>39248</v>
          </cell>
          <cell r="U128">
            <v>10.2</v>
          </cell>
          <cell r="V128">
            <v>9.2</v>
          </cell>
          <cell r="X128">
            <v>39248</v>
          </cell>
          <cell r="Z128">
            <v>77.9</v>
          </cell>
          <cell r="AA128">
            <v>68.9</v>
          </cell>
          <cell r="AC128">
            <v>39251</v>
          </cell>
          <cell r="AD128">
            <v>55.16</v>
          </cell>
          <cell r="AE128">
            <v>73</v>
          </cell>
          <cell r="AG128">
            <v>39251</v>
          </cell>
          <cell r="AH128">
            <v>136.64</v>
          </cell>
          <cell r="AI128">
            <v>150.46</v>
          </cell>
        </row>
        <row r="129">
          <cell r="S129">
            <v>39251</v>
          </cell>
          <cell r="U129">
            <v>10.2</v>
          </cell>
          <cell r="V129">
            <v>9.2</v>
          </cell>
          <cell r="X129">
            <v>39251</v>
          </cell>
          <cell r="Z129">
            <v>77.9</v>
          </cell>
          <cell r="AA129">
            <v>68.8</v>
          </cell>
          <cell r="AC129">
            <v>39252</v>
          </cell>
          <cell r="AD129">
            <v>54.91</v>
          </cell>
          <cell r="AE129">
            <v>72.25</v>
          </cell>
          <cell r="AG129">
            <v>39252</v>
          </cell>
          <cell r="AH129">
            <v>136.39</v>
          </cell>
          <cell r="AI129">
            <v>149.71</v>
          </cell>
        </row>
        <row r="130">
          <cell r="S130">
            <v>39252</v>
          </cell>
          <cell r="U130">
            <v>10.2</v>
          </cell>
          <cell r="V130">
            <v>9.2</v>
          </cell>
          <cell r="X130">
            <v>39252</v>
          </cell>
          <cell r="Z130">
            <v>77.9</v>
          </cell>
          <cell r="AA130">
            <v>68.8</v>
          </cell>
          <cell r="AC130">
            <v>39253</v>
          </cell>
          <cell r="AD130">
            <v>56.66</v>
          </cell>
          <cell r="AE130">
            <v>75.5</v>
          </cell>
          <cell r="AG130">
            <v>39253</v>
          </cell>
          <cell r="AH130">
            <v>138.14</v>
          </cell>
          <cell r="AI130">
            <v>151.96</v>
          </cell>
        </row>
        <row r="131">
          <cell r="S131">
            <v>39253</v>
          </cell>
          <cell r="U131">
            <v>10.2</v>
          </cell>
          <cell r="V131">
            <v>9.2</v>
          </cell>
          <cell r="X131">
            <v>39253</v>
          </cell>
          <cell r="Z131">
            <v>77.9</v>
          </cell>
          <cell r="AA131">
            <v>68.7</v>
          </cell>
          <cell r="AC131">
            <v>39254</v>
          </cell>
          <cell r="AD131">
            <v>57.91</v>
          </cell>
          <cell r="AE131">
            <v>77</v>
          </cell>
          <cell r="AG131">
            <v>39254</v>
          </cell>
          <cell r="AH131">
            <v>142.39</v>
          </cell>
          <cell r="AI131">
            <v>156.46</v>
          </cell>
        </row>
        <row r="132">
          <cell r="S132">
            <v>39254</v>
          </cell>
          <cell r="U132">
            <v>10.4</v>
          </cell>
          <cell r="V132">
            <v>9.2</v>
          </cell>
          <cell r="X132">
            <v>39254</v>
          </cell>
          <cell r="Z132">
            <v>77.9</v>
          </cell>
          <cell r="AA132">
            <v>68.7</v>
          </cell>
          <cell r="AC132">
            <v>39255</v>
          </cell>
          <cell r="AD132">
            <v>58.41</v>
          </cell>
          <cell r="AE132">
            <v>78</v>
          </cell>
          <cell r="AG132">
            <v>39255</v>
          </cell>
          <cell r="AH132">
            <v>154.89</v>
          </cell>
          <cell r="AI132">
            <v>169.46</v>
          </cell>
        </row>
        <row r="133">
          <cell r="S133">
            <v>39255</v>
          </cell>
          <cell r="U133">
            <v>10.4</v>
          </cell>
          <cell r="V133">
            <v>9.2</v>
          </cell>
          <cell r="X133">
            <v>39255</v>
          </cell>
          <cell r="Z133">
            <v>77.9</v>
          </cell>
          <cell r="AA133">
            <v>68.8</v>
          </cell>
          <cell r="AC133">
            <v>39258</v>
          </cell>
          <cell r="AD133">
            <v>58.66</v>
          </cell>
          <cell r="AE133">
            <v>78.5</v>
          </cell>
          <cell r="AG133">
            <v>39258</v>
          </cell>
          <cell r="AH133">
            <v>160.14</v>
          </cell>
          <cell r="AI133">
            <v>175.96</v>
          </cell>
        </row>
        <row r="134">
          <cell r="S134">
            <v>39258</v>
          </cell>
          <cell r="U134">
            <v>10.2</v>
          </cell>
          <cell r="V134">
            <v>9.2</v>
          </cell>
          <cell r="X134">
            <v>39258</v>
          </cell>
          <cell r="Z134">
            <v>77.9</v>
          </cell>
          <cell r="AA134">
            <v>68.8</v>
          </cell>
          <cell r="AC134">
            <v>39259</v>
          </cell>
          <cell r="AD134">
            <v>58.91</v>
          </cell>
          <cell r="AE134">
            <v>78.25</v>
          </cell>
          <cell r="AG134">
            <v>39259</v>
          </cell>
          <cell r="AH134">
            <v>160.39</v>
          </cell>
          <cell r="AI134">
            <v>175.71</v>
          </cell>
        </row>
        <row r="135">
          <cell r="S135">
            <v>39259</v>
          </cell>
          <cell r="U135">
            <v>10.5</v>
          </cell>
          <cell r="V135">
            <v>9.2</v>
          </cell>
          <cell r="X135">
            <v>39259</v>
          </cell>
          <cell r="Z135">
            <v>77.9</v>
          </cell>
          <cell r="AA135">
            <v>68.8</v>
          </cell>
          <cell r="AC135">
            <v>39260</v>
          </cell>
          <cell r="AD135">
            <v>59.91</v>
          </cell>
          <cell r="AE135">
            <v>79.25</v>
          </cell>
          <cell r="AG135">
            <v>39260</v>
          </cell>
          <cell r="AH135">
            <v>160.39</v>
          </cell>
          <cell r="AI135">
            <v>173.96</v>
          </cell>
        </row>
        <row r="136">
          <cell r="S136">
            <v>39260</v>
          </cell>
          <cell r="U136">
            <v>10.5</v>
          </cell>
          <cell r="V136">
            <v>9.2</v>
          </cell>
          <cell r="X136">
            <v>39260</v>
          </cell>
          <cell r="Z136">
            <v>77.9</v>
          </cell>
          <cell r="AA136">
            <v>68.8</v>
          </cell>
          <cell r="AC136">
            <v>39261</v>
          </cell>
          <cell r="AD136">
            <v>59.66</v>
          </cell>
          <cell r="AE136">
            <v>79</v>
          </cell>
          <cell r="AG136">
            <v>39261</v>
          </cell>
          <cell r="AH136">
            <v>155.14</v>
          </cell>
          <cell r="AI136">
            <v>163.71</v>
          </cell>
        </row>
        <row r="137">
          <cell r="S137">
            <v>39261</v>
          </cell>
          <cell r="U137">
            <v>10.6</v>
          </cell>
          <cell r="V137">
            <v>9.2</v>
          </cell>
          <cell r="X137">
            <v>39261</v>
          </cell>
          <cell r="Z137">
            <v>77.9</v>
          </cell>
          <cell r="AA137">
            <v>68.8</v>
          </cell>
          <cell r="AC137">
            <v>39262</v>
          </cell>
          <cell r="AD137">
            <v>60.41</v>
          </cell>
          <cell r="AE137">
            <v>79.25</v>
          </cell>
          <cell r="AG137">
            <v>39262</v>
          </cell>
          <cell r="AH137">
            <v>140.89</v>
          </cell>
          <cell r="AI137">
            <v>143.96</v>
          </cell>
        </row>
        <row r="138">
          <cell r="S138">
            <v>39262</v>
          </cell>
          <cell r="U138">
            <v>10.6</v>
          </cell>
          <cell r="V138">
            <v>9.1</v>
          </cell>
          <cell r="X138">
            <v>39262</v>
          </cell>
          <cell r="Z138">
            <v>78</v>
          </cell>
          <cell r="AA138">
            <v>69.5</v>
          </cell>
          <cell r="AC138">
            <v>39265</v>
          </cell>
          <cell r="AD138">
            <v>60.41</v>
          </cell>
          <cell r="AE138">
            <v>79</v>
          </cell>
          <cell r="AG138">
            <v>39265</v>
          </cell>
          <cell r="AH138">
            <v>140.89</v>
          </cell>
          <cell r="AI138">
            <v>143.71</v>
          </cell>
        </row>
        <row r="139">
          <cell r="S139">
            <v>39265</v>
          </cell>
          <cell r="U139">
            <v>10.2</v>
          </cell>
          <cell r="V139">
            <v>9.1</v>
          </cell>
          <cell r="X139">
            <v>39265</v>
          </cell>
          <cell r="Z139">
            <v>78</v>
          </cell>
          <cell r="AA139">
            <v>69.5</v>
          </cell>
          <cell r="AC139">
            <v>39266</v>
          </cell>
          <cell r="AD139">
            <v>60.41</v>
          </cell>
          <cell r="AE139">
            <v>78.25</v>
          </cell>
          <cell r="AG139">
            <v>39266</v>
          </cell>
          <cell r="AH139">
            <v>140.89</v>
          </cell>
          <cell r="AI139">
            <v>142.96</v>
          </cell>
        </row>
        <row r="140">
          <cell r="S140">
            <v>39266</v>
          </cell>
          <cell r="U140">
            <v>10.3</v>
          </cell>
          <cell r="V140">
            <v>9.1</v>
          </cell>
          <cell r="X140">
            <v>39266</v>
          </cell>
          <cell r="Z140">
            <v>68</v>
          </cell>
          <cell r="AA140">
            <v>69.5</v>
          </cell>
          <cell r="AC140">
            <v>39268</v>
          </cell>
          <cell r="AD140">
            <v>60.16</v>
          </cell>
          <cell r="AE140">
            <v>78.25</v>
          </cell>
          <cell r="AG140">
            <v>39268</v>
          </cell>
          <cell r="AH140">
            <v>140.64</v>
          </cell>
          <cell r="AI140">
            <v>142.96</v>
          </cell>
        </row>
        <row r="141">
          <cell r="S141">
            <v>39267</v>
          </cell>
          <cell r="U141">
            <v>10.2</v>
          </cell>
          <cell r="V141">
            <v>9.1</v>
          </cell>
          <cell r="X141">
            <v>39267</v>
          </cell>
          <cell r="Z141">
            <v>68</v>
          </cell>
          <cell r="AA141">
            <v>69.5</v>
          </cell>
          <cell r="AC141">
            <v>39269</v>
          </cell>
          <cell r="AD141">
            <v>61.16</v>
          </cell>
          <cell r="AE141">
            <v>78.75</v>
          </cell>
          <cell r="AG141">
            <v>39269</v>
          </cell>
          <cell r="AH141">
            <v>141.64</v>
          </cell>
          <cell r="AI141">
            <v>143.46</v>
          </cell>
        </row>
        <row r="142">
          <cell r="S142">
            <v>39268</v>
          </cell>
          <cell r="U142">
            <v>10.3</v>
          </cell>
          <cell r="V142">
            <v>9.1</v>
          </cell>
          <cell r="X142">
            <v>39268</v>
          </cell>
          <cell r="Z142">
            <v>75</v>
          </cell>
          <cell r="AA142">
            <v>69.5</v>
          </cell>
          <cell r="AC142">
            <v>39272</v>
          </cell>
          <cell r="AD142">
            <v>61.16</v>
          </cell>
          <cell r="AE142">
            <v>78.5</v>
          </cell>
          <cell r="AG142">
            <v>39272</v>
          </cell>
          <cell r="AH142">
            <v>136.64</v>
          </cell>
          <cell r="AI142">
            <v>138.21</v>
          </cell>
        </row>
        <row r="143">
          <cell r="S143">
            <v>39269</v>
          </cell>
          <cell r="U143">
            <v>10.3</v>
          </cell>
          <cell r="V143">
            <v>9</v>
          </cell>
          <cell r="X143">
            <v>39269</v>
          </cell>
          <cell r="Z143">
            <v>75</v>
          </cell>
          <cell r="AA143">
            <v>67.8</v>
          </cell>
          <cell r="AC143">
            <v>39273</v>
          </cell>
          <cell r="AD143">
            <v>64.66</v>
          </cell>
          <cell r="AE143">
            <v>82.25</v>
          </cell>
          <cell r="AG143">
            <v>39273</v>
          </cell>
          <cell r="AH143">
            <v>139.14</v>
          </cell>
          <cell r="AI143">
            <v>140.96</v>
          </cell>
        </row>
        <row r="144">
          <cell r="S144">
            <v>39272</v>
          </cell>
          <cell r="U144">
            <v>10.4</v>
          </cell>
          <cell r="V144">
            <v>9</v>
          </cell>
          <cell r="X144">
            <v>39272</v>
          </cell>
          <cell r="Z144">
            <v>67.4</v>
          </cell>
          <cell r="AA144">
            <v>67.8</v>
          </cell>
          <cell r="AC144">
            <v>39274</v>
          </cell>
          <cell r="AD144">
            <v>64.66</v>
          </cell>
          <cell r="AE144">
            <v>83</v>
          </cell>
          <cell r="AG144">
            <v>39274</v>
          </cell>
          <cell r="AH144">
            <v>138</v>
          </cell>
          <cell r="AI144">
            <v>140.75</v>
          </cell>
        </row>
        <row r="145">
          <cell r="S145">
            <v>39273</v>
          </cell>
          <cell r="U145">
            <v>10.4</v>
          </cell>
          <cell r="V145">
            <v>9</v>
          </cell>
          <cell r="X145">
            <v>39273</v>
          </cell>
          <cell r="Z145">
            <v>67.4</v>
          </cell>
          <cell r="AA145">
            <v>67.9</v>
          </cell>
          <cell r="AC145">
            <v>39275</v>
          </cell>
          <cell r="AD145">
            <v>64.16</v>
          </cell>
          <cell r="AE145">
            <v>82</v>
          </cell>
          <cell r="AG145">
            <v>39275</v>
          </cell>
          <cell r="AH145">
            <v>138.5</v>
          </cell>
          <cell r="AI145">
            <v>140.75</v>
          </cell>
        </row>
        <row r="146">
          <cell r="S146">
            <v>39274</v>
          </cell>
          <cell r="U146">
            <v>10.2</v>
          </cell>
          <cell r="V146">
            <v>9.1</v>
          </cell>
          <cell r="X146">
            <v>39274</v>
          </cell>
          <cell r="Z146">
            <v>67.4</v>
          </cell>
          <cell r="AA146">
            <v>68.5</v>
          </cell>
          <cell r="AC146">
            <v>39276</v>
          </cell>
          <cell r="AD146">
            <v>63.66</v>
          </cell>
          <cell r="AE146">
            <v>81</v>
          </cell>
          <cell r="AG146">
            <v>39276</v>
          </cell>
          <cell r="AH146">
            <v>138</v>
          </cell>
          <cell r="AI146">
            <v>139.75</v>
          </cell>
        </row>
        <row r="147">
          <cell r="S147">
            <v>39275</v>
          </cell>
          <cell r="U147">
            <v>10.2</v>
          </cell>
          <cell r="V147">
            <v>9.1</v>
          </cell>
          <cell r="X147">
            <v>39275</v>
          </cell>
          <cell r="Z147">
            <v>67.4</v>
          </cell>
          <cell r="AA147">
            <v>68.5</v>
          </cell>
          <cell r="AC147">
            <v>39279</v>
          </cell>
          <cell r="AD147">
            <v>65.41</v>
          </cell>
          <cell r="AE147">
            <v>83</v>
          </cell>
          <cell r="AG147">
            <v>39279</v>
          </cell>
          <cell r="AH147">
            <v>138.75</v>
          </cell>
          <cell r="AI147">
            <v>140.75</v>
          </cell>
        </row>
        <row r="148">
          <cell r="S148">
            <v>39276</v>
          </cell>
          <cell r="U148">
            <v>10.5</v>
          </cell>
          <cell r="V148">
            <v>9.1</v>
          </cell>
          <cell r="X148">
            <v>39276</v>
          </cell>
          <cell r="Z148">
            <v>67.4</v>
          </cell>
          <cell r="AA148">
            <v>68.4</v>
          </cell>
          <cell r="AC148">
            <v>39280</v>
          </cell>
          <cell r="AD148">
            <v>65.91</v>
          </cell>
          <cell r="AE148">
            <v>84</v>
          </cell>
          <cell r="AG148">
            <v>39280</v>
          </cell>
          <cell r="AH148">
            <v>139.25</v>
          </cell>
          <cell r="AI148">
            <v>141.75</v>
          </cell>
        </row>
        <row r="149">
          <cell r="S149">
            <v>39279</v>
          </cell>
          <cell r="U149">
            <v>10.6</v>
          </cell>
          <cell r="V149">
            <v>9.4</v>
          </cell>
          <cell r="X149">
            <v>39279</v>
          </cell>
          <cell r="Z149">
            <v>77.7</v>
          </cell>
          <cell r="AA149">
            <v>69.1</v>
          </cell>
          <cell r="AC149">
            <v>39281</v>
          </cell>
          <cell r="AD149">
            <v>67.91</v>
          </cell>
          <cell r="AE149">
            <v>86.25</v>
          </cell>
          <cell r="AG149">
            <v>39281</v>
          </cell>
          <cell r="AH149">
            <v>142.25</v>
          </cell>
          <cell r="AI149">
            <v>145</v>
          </cell>
        </row>
        <row r="150">
          <cell r="S150">
            <v>39280</v>
          </cell>
          <cell r="U150">
            <v>10.6</v>
          </cell>
          <cell r="V150">
            <v>9.4</v>
          </cell>
          <cell r="X150">
            <v>39280</v>
          </cell>
          <cell r="Z150">
            <v>77.7</v>
          </cell>
          <cell r="AA150">
            <v>69.1</v>
          </cell>
          <cell r="AC150">
            <v>39282</v>
          </cell>
          <cell r="AD150">
            <v>67.16</v>
          </cell>
          <cell r="AE150">
            <v>85.5</v>
          </cell>
          <cell r="AG150">
            <v>39282</v>
          </cell>
          <cell r="AH150">
            <v>143.5</v>
          </cell>
          <cell r="AI150">
            <v>146.25</v>
          </cell>
        </row>
        <row r="151">
          <cell r="S151">
            <v>39281</v>
          </cell>
          <cell r="U151">
            <v>10.7</v>
          </cell>
          <cell r="V151">
            <v>10.5</v>
          </cell>
          <cell r="X151">
            <v>39281</v>
          </cell>
          <cell r="Z151">
            <v>77.7</v>
          </cell>
          <cell r="AA151">
            <v>71.9</v>
          </cell>
          <cell r="AC151">
            <v>39283</v>
          </cell>
          <cell r="AD151">
            <v>70.16</v>
          </cell>
          <cell r="AE151">
            <v>88.5</v>
          </cell>
          <cell r="AG151">
            <v>39283</v>
          </cell>
          <cell r="AH151">
            <v>150.5</v>
          </cell>
          <cell r="AI151">
            <v>153.25</v>
          </cell>
        </row>
        <row r="152">
          <cell r="S152">
            <v>39282</v>
          </cell>
          <cell r="U152">
            <v>10.7</v>
          </cell>
          <cell r="V152">
            <v>10.5</v>
          </cell>
          <cell r="X152">
            <v>39282</v>
          </cell>
          <cell r="Z152">
            <v>77.7</v>
          </cell>
          <cell r="AA152">
            <v>71.9</v>
          </cell>
          <cell r="AC152">
            <v>39286</v>
          </cell>
          <cell r="AD152">
            <v>70.16</v>
          </cell>
          <cell r="AE152">
            <v>88.75</v>
          </cell>
          <cell r="AG152">
            <v>39286</v>
          </cell>
          <cell r="AH152">
            <v>150.5</v>
          </cell>
          <cell r="AI152">
            <v>153.5</v>
          </cell>
        </row>
        <row r="153">
          <cell r="S153">
            <v>39283</v>
          </cell>
          <cell r="U153">
            <v>10.7</v>
          </cell>
          <cell r="V153">
            <v>10.5</v>
          </cell>
          <cell r="X153">
            <v>39283</v>
          </cell>
          <cell r="Z153">
            <v>77.7</v>
          </cell>
          <cell r="AA153">
            <v>71.9</v>
          </cell>
          <cell r="AC153">
            <v>39287</v>
          </cell>
          <cell r="AD153">
            <v>71.16</v>
          </cell>
          <cell r="AE153">
            <v>90.25</v>
          </cell>
          <cell r="AG153">
            <v>39287</v>
          </cell>
          <cell r="AH153">
            <v>153.5</v>
          </cell>
          <cell r="AI153">
            <v>157</v>
          </cell>
        </row>
        <row r="154">
          <cell r="S154">
            <v>39286</v>
          </cell>
          <cell r="U154">
            <v>11.6</v>
          </cell>
          <cell r="V154">
            <v>10.8</v>
          </cell>
          <cell r="X154">
            <v>39286</v>
          </cell>
          <cell r="Z154">
            <v>77.7</v>
          </cell>
          <cell r="AA154">
            <v>72.5</v>
          </cell>
          <cell r="AC154">
            <v>39288</v>
          </cell>
          <cell r="AD154">
            <v>74.66</v>
          </cell>
          <cell r="AE154">
            <v>94.25</v>
          </cell>
          <cell r="AG154">
            <v>39288</v>
          </cell>
          <cell r="AH154">
            <v>157</v>
          </cell>
          <cell r="AI154">
            <v>161</v>
          </cell>
        </row>
        <row r="155">
          <cell r="S155">
            <v>39287</v>
          </cell>
          <cell r="U155">
            <v>11.8</v>
          </cell>
          <cell r="V155">
            <v>10.3</v>
          </cell>
          <cell r="X155">
            <v>39287</v>
          </cell>
          <cell r="Z155">
            <v>76.3</v>
          </cell>
          <cell r="AA155">
            <v>71.6</v>
          </cell>
          <cell r="AC155">
            <v>39289</v>
          </cell>
          <cell r="AD155">
            <v>88.16</v>
          </cell>
          <cell r="AE155">
            <v>109.75</v>
          </cell>
          <cell r="AG155">
            <v>39289</v>
          </cell>
          <cell r="AH155">
            <v>170.5</v>
          </cell>
          <cell r="AI155">
            <v>173.5</v>
          </cell>
        </row>
        <row r="156">
          <cell r="S156">
            <v>39288</v>
          </cell>
          <cell r="U156">
            <v>11.8</v>
          </cell>
          <cell r="V156">
            <v>10.3</v>
          </cell>
          <cell r="X156">
            <v>39288</v>
          </cell>
          <cell r="Z156">
            <v>76.3</v>
          </cell>
          <cell r="AA156">
            <v>71.6</v>
          </cell>
          <cell r="AC156">
            <v>39290</v>
          </cell>
          <cell r="AD156">
            <v>94.41</v>
          </cell>
          <cell r="AE156">
            <v>117.25</v>
          </cell>
          <cell r="AG156">
            <v>39290</v>
          </cell>
          <cell r="AH156">
            <v>199.75</v>
          </cell>
          <cell r="AI156">
            <v>204</v>
          </cell>
        </row>
        <row r="157">
          <cell r="S157">
            <v>39289</v>
          </cell>
          <cell r="U157">
            <v>11.8</v>
          </cell>
          <cell r="V157">
            <v>10.1</v>
          </cell>
          <cell r="X157">
            <v>39289</v>
          </cell>
          <cell r="Z157">
            <v>76.7</v>
          </cell>
          <cell r="AA157">
            <v>72.2</v>
          </cell>
          <cell r="AC157">
            <v>39293</v>
          </cell>
          <cell r="AD157">
            <v>90.91</v>
          </cell>
          <cell r="AE157">
            <v>114.25</v>
          </cell>
          <cell r="AG157">
            <v>39293</v>
          </cell>
          <cell r="AH157">
            <v>209.25</v>
          </cell>
          <cell r="AI157">
            <v>230</v>
          </cell>
        </row>
        <row r="158">
          <cell r="S158">
            <v>39290</v>
          </cell>
          <cell r="U158">
            <v>11.9</v>
          </cell>
          <cell r="V158">
            <v>10.1</v>
          </cell>
          <cell r="X158">
            <v>39290</v>
          </cell>
          <cell r="Z158">
            <v>76.7</v>
          </cell>
          <cell r="AA158">
            <v>72.4</v>
          </cell>
          <cell r="AC158">
            <v>39294</v>
          </cell>
          <cell r="AD158">
            <v>85.91</v>
          </cell>
          <cell r="AE158">
            <v>110</v>
          </cell>
          <cell r="AG158">
            <v>39294</v>
          </cell>
          <cell r="AH158">
            <v>207.25</v>
          </cell>
          <cell r="AI158">
            <v>238.75</v>
          </cell>
        </row>
        <row r="159">
          <cell r="S159">
            <v>39293</v>
          </cell>
          <cell r="U159">
            <v>12</v>
          </cell>
          <cell r="V159">
            <v>10.6</v>
          </cell>
          <cell r="X159">
            <v>39293</v>
          </cell>
          <cell r="Z159">
            <v>77.8</v>
          </cell>
          <cell r="AA159">
            <v>72.9</v>
          </cell>
          <cell r="AC159">
            <v>39295</v>
          </cell>
          <cell r="AD159">
            <v>87.41</v>
          </cell>
          <cell r="AE159">
            <v>111.25</v>
          </cell>
          <cell r="AG159">
            <v>39295</v>
          </cell>
          <cell r="AH159">
            <v>212.75</v>
          </cell>
          <cell r="AI159">
            <v>244</v>
          </cell>
        </row>
        <row r="160">
          <cell r="S160">
            <v>39294</v>
          </cell>
          <cell r="U160">
            <v>12.6</v>
          </cell>
          <cell r="V160">
            <v>11.1</v>
          </cell>
          <cell r="X160">
            <v>39294</v>
          </cell>
          <cell r="Z160">
            <v>81.5</v>
          </cell>
          <cell r="AA160">
            <v>73.7</v>
          </cell>
          <cell r="AC160">
            <v>39296</v>
          </cell>
          <cell r="AD160">
            <v>85.16</v>
          </cell>
          <cell r="AE160">
            <v>108.75</v>
          </cell>
          <cell r="AG160">
            <v>39296</v>
          </cell>
          <cell r="AH160">
            <v>209.5</v>
          </cell>
          <cell r="AI160">
            <v>240.5</v>
          </cell>
        </row>
        <row r="161">
          <cell r="S161">
            <v>39295</v>
          </cell>
          <cell r="U161">
            <v>12.5</v>
          </cell>
          <cell r="V161">
            <v>12.2</v>
          </cell>
          <cell r="X161">
            <v>39295</v>
          </cell>
          <cell r="Z161">
            <v>78.4</v>
          </cell>
          <cell r="AA161">
            <v>75.9</v>
          </cell>
          <cell r="AC161">
            <v>39297</v>
          </cell>
          <cell r="AD161">
            <v>95.16</v>
          </cell>
          <cell r="AE161">
            <v>118.25</v>
          </cell>
          <cell r="AG161">
            <v>39297</v>
          </cell>
          <cell r="AH161">
            <v>226.5</v>
          </cell>
          <cell r="AI161">
            <v>257</v>
          </cell>
        </row>
        <row r="162">
          <cell r="S162">
            <v>39296</v>
          </cell>
          <cell r="U162">
            <v>13.3</v>
          </cell>
          <cell r="V162">
            <v>12.3</v>
          </cell>
          <cell r="X162">
            <v>39296</v>
          </cell>
          <cell r="Z162">
            <v>81.5</v>
          </cell>
          <cell r="AA162">
            <v>76.3</v>
          </cell>
          <cell r="AC162">
            <v>39300</v>
          </cell>
          <cell r="AD162">
            <v>98.66</v>
          </cell>
          <cell r="AE162">
            <v>120.75</v>
          </cell>
          <cell r="AG162">
            <v>39300</v>
          </cell>
          <cell r="AH162">
            <v>238</v>
          </cell>
          <cell r="AI162">
            <v>267.5</v>
          </cell>
        </row>
        <row r="163">
          <cell r="S163">
            <v>39297</v>
          </cell>
          <cell r="U163">
            <v>13.5</v>
          </cell>
          <cell r="V163">
            <v>12.3</v>
          </cell>
          <cell r="X163">
            <v>39297</v>
          </cell>
          <cell r="Z163">
            <v>84.3</v>
          </cell>
          <cell r="AA163">
            <v>76.4</v>
          </cell>
          <cell r="AC163">
            <v>39301</v>
          </cell>
          <cell r="AD163">
            <v>95.41</v>
          </cell>
          <cell r="AE163">
            <v>117</v>
          </cell>
          <cell r="AG163">
            <v>39301</v>
          </cell>
          <cell r="AH163">
            <v>231.75</v>
          </cell>
          <cell r="AI163">
            <v>260.75</v>
          </cell>
        </row>
        <row r="164">
          <cell r="S164">
            <v>39300</v>
          </cell>
          <cell r="U164">
            <v>13.9</v>
          </cell>
          <cell r="V164">
            <v>12.6</v>
          </cell>
          <cell r="X164">
            <v>39300</v>
          </cell>
          <cell r="Z164">
            <v>84.3</v>
          </cell>
          <cell r="AA164">
            <v>77.7</v>
          </cell>
          <cell r="AC164">
            <v>39302</v>
          </cell>
          <cell r="AD164">
            <v>90.41</v>
          </cell>
          <cell r="AE164">
            <v>112</v>
          </cell>
          <cell r="AG164">
            <v>39302</v>
          </cell>
          <cell r="AH164">
            <v>226.75</v>
          </cell>
          <cell r="AI164">
            <v>255.75</v>
          </cell>
        </row>
        <row r="165">
          <cell r="S165">
            <v>39301</v>
          </cell>
          <cell r="U165">
            <v>14.1</v>
          </cell>
          <cell r="V165">
            <v>12.7</v>
          </cell>
          <cell r="X165">
            <v>39301</v>
          </cell>
          <cell r="Z165">
            <v>84.3</v>
          </cell>
          <cell r="AA165">
            <v>77.7</v>
          </cell>
          <cell r="AC165">
            <v>39303</v>
          </cell>
          <cell r="AD165">
            <v>96.66</v>
          </cell>
          <cell r="AE165">
            <v>118.25</v>
          </cell>
          <cell r="AG165">
            <v>39303</v>
          </cell>
          <cell r="AH165">
            <v>241</v>
          </cell>
          <cell r="AI165">
            <v>270</v>
          </cell>
        </row>
        <row r="166">
          <cell r="S166">
            <v>39302</v>
          </cell>
          <cell r="U166">
            <v>14.1</v>
          </cell>
          <cell r="V166">
            <v>13</v>
          </cell>
          <cell r="X166">
            <v>39302</v>
          </cell>
          <cell r="Z166">
            <v>84.3</v>
          </cell>
          <cell r="AA166">
            <v>77.7</v>
          </cell>
          <cell r="AC166">
            <v>39304</v>
          </cell>
          <cell r="AD166">
            <v>99.16</v>
          </cell>
          <cell r="AE166">
            <v>120</v>
          </cell>
          <cell r="AG166">
            <v>39304</v>
          </cell>
          <cell r="AH166">
            <v>253.5</v>
          </cell>
          <cell r="AI166">
            <v>281.75</v>
          </cell>
        </row>
        <row r="167">
          <cell r="S167">
            <v>39303</v>
          </cell>
          <cell r="U167">
            <v>14.2</v>
          </cell>
          <cell r="V167">
            <v>12.8</v>
          </cell>
          <cell r="X167">
            <v>39303</v>
          </cell>
          <cell r="Z167">
            <v>84.3</v>
          </cell>
          <cell r="AA167">
            <v>77.9</v>
          </cell>
          <cell r="AC167">
            <v>39307</v>
          </cell>
          <cell r="AD167">
            <v>99.16</v>
          </cell>
          <cell r="AE167">
            <v>119.75</v>
          </cell>
          <cell r="AG167">
            <v>39307</v>
          </cell>
          <cell r="AH167">
            <v>253.5</v>
          </cell>
          <cell r="AI167">
            <v>282.5</v>
          </cell>
        </row>
        <row r="168">
          <cell r="S168">
            <v>39304</v>
          </cell>
          <cell r="U168">
            <v>14.9</v>
          </cell>
          <cell r="V168">
            <v>12.3</v>
          </cell>
          <cell r="X168">
            <v>39304</v>
          </cell>
          <cell r="Z168">
            <v>85.1</v>
          </cell>
          <cell r="AA168">
            <v>77.8</v>
          </cell>
          <cell r="AC168">
            <v>39308</v>
          </cell>
          <cell r="AD168">
            <v>102.66</v>
          </cell>
          <cell r="AE168">
            <v>123.25</v>
          </cell>
          <cell r="AG168">
            <v>39308</v>
          </cell>
          <cell r="AH168">
            <v>261</v>
          </cell>
          <cell r="AI168">
            <v>290</v>
          </cell>
        </row>
        <row r="169">
          <cell r="S169">
            <v>39307</v>
          </cell>
          <cell r="U169">
            <v>16.3</v>
          </cell>
          <cell r="V169">
            <v>14.7</v>
          </cell>
          <cell r="X169">
            <v>39307</v>
          </cell>
          <cell r="Z169">
            <v>79.9</v>
          </cell>
          <cell r="AA169">
            <v>75.9</v>
          </cell>
          <cell r="AC169">
            <v>39309</v>
          </cell>
          <cell r="AD169">
            <v>104.66</v>
          </cell>
          <cell r="AE169">
            <v>124.75</v>
          </cell>
          <cell r="AG169">
            <v>39309</v>
          </cell>
          <cell r="AH169">
            <v>264</v>
          </cell>
          <cell r="AI169">
            <v>292.5</v>
          </cell>
        </row>
        <row r="170">
          <cell r="S170">
            <v>39308</v>
          </cell>
          <cell r="U170">
            <v>16.6</v>
          </cell>
          <cell r="V170">
            <v>15.1</v>
          </cell>
          <cell r="X170">
            <v>39308</v>
          </cell>
          <cell r="Z170">
            <v>80.6</v>
          </cell>
          <cell r="AA170">
            <v>80.5</v>
          </cell>
          <cell r="AC170">
            <v>39310</v>
          </cell>
          <cell r="AD170">
            <v>116.66</v>
          </cell>
          <cell r="AE170">
            <v>136.5</v>
          </cell>
          <cell r="AG170">
            <v>39310</v>
          </cell>
          <cell r="AH170">
            <v>291</v>
          </cell>
          <cell r="AI170">
            <v>319.25</v>
          </cell>
        </row>
        <row r="171">
          <cell r="S171">
            <v>39309</v>
          </cell>
          <cell r="U171">
            <v>16.6</v>
          </cell>
          <cell r="V171">
            <v>13.9</v>
          </cell>
          <cell r="X171">
            <v>39309</v>
          </cell>
          <cell r="Z171">
            <v>82.1</v>
          </cell>
          <cell r="AA171">
            <v>75.4</v>
          </cell>
          <cell r="AC171">
            <v>39311</v>
          </cell>
          <cell r="AD171">
            <v>109.41</v>
          </cell>
          <cell r="AE171">
            <v>130.25</v>
          </cell>
          <cell r="AG171">
            <v>39311</v>
          </cell>
          <cell r="AH171">
            <v>266.75</v>
          </cell>
          <cell r="AI171">
            <v>296</v>
          </cell>
        </row>
        <row r="172">
          <cell r="S172">
            <v>39310</v>
          </cell>
          <cell r="U172">
            <v>17.9</v>
          </cell>
          <cell r="V172">
            <v>16.1</v>
          </cell>
          <cell r="X172">
            <v>39310</v>
          </cell>
          <cell r="Z172">
            <v>82.2</v>
          </cell>
          <cell r="AA172">
            <v>85.5</v>
          </cell>
          <cell r="AC172">
            <v>39314</v>
          </cell>
          <cell r="AD172">
            <v>114.41</v>
          </cell>
          <cell r="AE172">
            <v>132.5</v>
          </cell>
          <cell r="AG172">
            <v>39314</v>
          </cell>
          <cell r="AH172">
            <v>271.75</v>
          </cell>
          <cell r="AI172">
            <v>298.25</v>
          </cell>
        </row>
        <row r="173">
          <cell r="S173">
            <v>39311</v>
          </cell>
          <cell r="U173">
            <v>17.5</v>
          </cell>
          <cell r="V173">
            <v>15.1</v>
          </cell>
          <cell r="X173">
            <v>39311</v>
          </cell>
          <cell r="Z173">
            <v>90</v>
          </cell>
          <cell r="AA173">
            <v>85.5</v>
          </cell>
          <cell r="AC173">
            <v>39315</v>
          </cell>
          <cell r="AD173">
            <v>113.41</v>
          </cell>
          <cell r="AE173">
            <v>130.5</v>
          </cell>
          <cell r="AG173">
            <v>39315</v>
          </cell>
          <cell r="AH173">
            <v>273.75</v>
          </cell>
          <cell r="AI173">
            <v>300.25</v>
          </cell>
        </row>
        <row r="174">
          <cell r="S174">
            <v>39314</v>
          </cell>
          <cell r="U174">
            <v>18.9</v>
          </cell>
          <cell r="V174">
            <v>15.3</v>
          </cell>
          <cell r="X174">
            <v>39314</v>
          </cell>
          <cell r="Z174">
            <v>87.5</v>
          </cell>
          <cell r="AA174">
            <v>85.2</v>
          </cell>
          <cell r="AC174">
            <v>39316</v>
          </cell>
          <cell r="AD174">
            <v>110.91</v>
          </cell>
          <cell r="AE174">
            <v>129.5</v>
          </cell>
          <cell r="AG174">
            <v>39316</v>
          </cell>
          <cell r="AH174">
            <v>267.25</v>
          </cell>
          <cell r="AI174">
            <v>292.25</v>
          </cell>
        </row>
        <row r="175">
          <cell r="S175">
            <v>39315</v>
          </cell>
          <cell r="U175">
            <v>18.9</v>
          </cell>
          <cell r="V175">
            <v>15.2</v>
          </cell>
          <cell r="X175">
            <v>39315</v>
          </cell>
          <cell r="Z175">
            <v>87.5</v>
          </cell>
          <cell r="AA175">
            <v>84.9</v>
          </cell>
          <cell r="AC175">
            <v>39317</v>
          </cell>
          <cell r="AD175">
            <v>109.66</v>
          </cell>
          <cell r="AE175">
            <v>125.75</v>
          </cell>
          <cell r="AG175">
            <v>39317</v>
          </cell>
          <cell r="AH175">
            <v>261</v>
          </cell>
          <cell r="AI175">
            <v>285.5</v>
          </cell>
        </row>
        <row r="176">
          <cell r="S176">
            <v>39316</v>
          </cell>
          <cell r="U176">
            <v>20.8</v>
          </cell>
          <cell r="V176">
            <v>15.5</v>
          </cell>
          <cell r="X176">
            <v>39316</v>
          </cell>
          <cell r="Z176">
            <v>87.7</v>
          </cell>
          <cell r="AA176">
            <v>83.3</v>
          </cell>
          <cell r="AC176">
            <v>39318</v>
          </cell>
          <cell r="AD176">
            <v>104.16</v>
          </cell>
          <cell r="AE176">
            <v>116</v>
          </cell>
          <cell r="AG176">
            <v>39318</v>
          </cell>
          <cell r="AH176">
            <v>252.5</v>
          </cell>
          <cell r="AI176">
            <v>275.75</v>
          </cell>
        </row>
        <row r="177">
          <cell r="S177">
            <v>39317</v>
          </cell>
          <cell r="U177">
            <v>19.5</v>
          </cell>
          <cell r="V177">
            <v>15.8</v>
          </cell>
          <cell r="X177">
            <v>39317</v>
          </cell>
          <cell r="Z177">
            <v>87.7</v>
          </cell>
          <cell r="AA177">
            <v>84.2</v>
          </cell>
          <cell r="AC177">
            <v>39321</v>
          </cell>
          <cell r="AD177">
            <v>105.16</v>
          </cell>
          <cell r="AE177">
            <v>122.5</v>
          </cell>
          <cell r="AG177">
            <v>39321</v>
          </cell>
          <cell r="AH177">
            <v>245.5</v>
          </cell>
          <cell r="AI177">
            <v>270.25</v>
          </cell>
        </row>
        <row r="178">
          <cell r="S178">
            <v>39318</v>
          </cell>
          <cell r="U178">
            <v>21.2</v>
          </cell>
          <cell r="V178">
            <v>15.8</v>
          </cell>
          <cell r="X178">
            <v>39318</v>
          </cell>
          <cell r="Z178">
            <v>102.6</v>
          </cell>
          <cell r="AA178">
            <v>84.2</v>
          </cell>
          <cell r="AC178">
            <v>39322</v>
          </cell>
          <cell r="AD178">
            <v>112.16</v>
          </cell>
          <cell r="AE178">
            <v>130.25</v>
          </cell>
          <cell r="AG178">
            <v>39322</v>
          </cell>
          <cell r="AH178">
            <v>255.5</v>
          </cell>
          <cell r="AI178">
            <v>281</v>
          </cell>
        </row>
        <row r="179">
          <cell r="S179">
            <v>39321</v>
          </cell>
          <cell r="U179">
            <v>21.2</v>
          </cell>
          <cell r="V179">
            <v>15.8</v>
          </cell>
          <cell r="X179">
            <v>39321</v>
          </cell>
          <cell r="Z179">
            <v>102.6</v>
          </cell>
          <cell r="AA179">
            <v>84.2</v>
          </cell>
          <cell r="AC179">
            <v>39323</v>
          </cell>
          <cell r="AD179">
            <v>111.91</v>
          </cell>
          <cell r="AE179">
            <v>129.75</v>
          </cell>
          <cell r="AG179">
            <v>39323</v>
          </cell>
          <cell r="AH179">
            <v>270.25</v>
          </cell>
          <cell r="AI179">
            <v>295.5</v>
          </cell>
        </row>
        <row r="180">
          <cell r="S180">
            <v>39322</v>
          </cell>
          <cell r="U180">
            <v>21.6</v>
          </cell>
          <cell r="V180">
            <v>14.9</v>
          </cell>
          <cell r="X180">
            <v>39322</v>
          </cell>
          <cell r="Z180">
            <v>104.3</v>
          </cell>
          <cell r="AA180">
            <v>83.5</v>
          </cell>
          <cell r="AC180">
            <v>39324</v>
          </cell>
          <cell r="AD180">
            <v>110.66</v>
          </cell>
          <cell r="AE180">
            <v>130.5</v>
          </cell>
          <cell r="AG180">
            <v>39324</v>
          </cell>
          <cell r="AH180">
            <v>269</v>
          </cell>
          <cell r="AI180">
            <v>296.25</v>
          </cell>
        </row>
        <row r="181">
          <cell r="S181">
            <v>39323</v>
          </cell>
          <cell r="U181">
            <v>23.7</v>
          </cell>
          <cell r="V181">
            <v>16.6</v>
          </cell>
          <cell r="X181">
            <v>39323</v>
          </cell>
          <cell r="Z181">
            <v>104.3</v>
          </cell>
          <cell r="AA181">
            <v>79.3</v>
          </cell>
          <cell r="AC181">
            <v>39325</v>
          </cell>
          <cell r="AD181">
            <v>114.41</v>
          </cell>
          <cell r="AE181">
            <v>130.25</v>
          </cell>
          <cell r="AG181">
            <v>39325</v>
          </cell>
          <cell r="AH181">
            <v>269.75</v>
          </cell>
          <cell r="AI181">
            <v>296</v>
          </cell>
        </row>
        <row r="182">
          <cell r="S182">
            <v>39324</v>
          </cell>
          <cell r="U182">
            <v>20.3</v>
          </cell>
          <cell r="V182">
            <v>21.3</v>
          </cell>
          <cell r="X182">
            <v>39324</v>
          </cell>
          <cell r="Z182">
            <v>92.5</v>
          </cell>
          <cell r="AA182">
            <v>111.8</v>
          </cell>
          <cell r="AC182">
            <v>39329</v>
          </cell>
          <cell r="AD182">
            <v>116.66</v>
          </cell>
          <cell r="AE182">
            <v>131.75</v>
          </cell>
          <cell r="AG182">
            <v>39329</v>
          </cell>
          <cell r="AH182">
            <v>272</v>
          </cell>
          <cell r="AI182">
            <v>297.5</v>
          </cell>
        </row>
        <row r="183">
          <cell r="S183">
            <v>39325</v>
          </cell>
          <cell r="U183">
            <v>27.4</v>
          </cell>
          <cell r="V183">
            <v>22.7</v>
          </cell>
          <cell r="X183">
            <v>39325</v>
          </cell>
          <cell r="Z183">
            <v>125.4</v>
          </cell>
          <cell r="AA183">
            <v>119.1</v>
          </cell>
          <cell r="AC183">
            <v>39330</v>
          </cell>
          <cell r="AD183">
            <v>118.16</v>
          </cell>
          <cell r="AE183">
            <v>130.75</v>
          </cell>
          <cell r="AG183">
            <v>39330</v>
          </cell>
          <cell r="AH183">
            <v>273.5</v>
          </cell>
          <cell r="AI183">
            <v>297.5</v>
          </cell>
        </row>
        <row r="184">
          <cell r="S184">
            <v>39328</v>
          </cell>
          <cell r="U184">
            <v>35.8</v>
          </cell>
          <cell r="V184">
            <v>32.3</v>
          </cell>
          <cell r="X184">
            <v>39328</v>
          </cell>
          <cell r="Z184">
            <v>125.4</v>
          </cell>
          <cell r="AA184">
            <v>165.3</v>
          </cell>
          <cell r="AC184">
            <v>39331</v>
          </cell>
          <cell r="AD184">
            <v>115.16</v>
          </cell>
          <cell r="AE184">
            <v>126.75</v>
          </cell>
          <cell r="AG184">
            <v>39331</v>
          </cell>
          <cell r="AH184">
            <v>281.5</v>
          </cell>
          <cell r="AI184">
            <v>305</v>
          </cell>
        </row>
        <row r="185">
          <cell r="S185">
            <v>39329</v>
          </cell>
          <cell r="U185">
            <v>36.9</v>
          </cell>
          <cell r="V185">
            <v>32.7</v>
          </cell>
          <cell r="X185">
            <v>39329</v>
          </cell>
          <cell r="Z185">
            <v>127</v>
          </cell>
          <cell r="AA185">
            <v>164</v>
          </cell>
          <cell r="AC185">
            <v>39332</v>
          </cell>
          <cell r="AD185">
            <v>114.16</v>
          </cell>
          <cell r="AE185">
            <v>126.25</v>
          </cell>
          <cell r="AG185">
            <v>39332</v>
          </cell>
          <cell r="AH185">
            <v>279.5</v>
          </cell>
          <cell r="AI185">
            <v>303.5</v>
          </cell>
        </row>
        <row r="186">
          <cell r="S186">
            <v>39330</v>
          </cell>
          <cell r="U186">
            <v>36.8</v>
          </cell>
          <cell r="V186">
            <v>33</v>
          </cell>
          <cell r="X186">
            <v>39330</v>
          </cell>
          <cell r="Z186">
            <v>131.7</v>
          </cell>
          <cell r="AA186">
            <v>168.8</v>
          </cell>
          <cell r="AC186">
            <v>39335</v>
          </cell>
          <cell r="AD186">
            <v>114.91</v>
          </cell>
          <cell r="AE186">
            <v>126.5</v>
          </cell>
          <cell r="AG186">
            <v>39335</v>
          </cell>
          <cell r="AH186">
            <v>284.25</v>
          </cell>
          <cell r="AI186">
            <v>307.75</v>
          </cell>
        </row>
        <row r="187">
          <cell r="S187">
            <v>39331</v>
          </cell>
          <cell r="U187">
            <v>38.4</v>
          </cell>
          <cell r="V187">
            <v>33.1</v>
          </cell>
          <cell r="X187">
            <v>39331</v>
          </cell>
          <cell r="Z187">
            <v>131.6</v>
          </cell>
          <cell r="AA187">
            <v>169</v>
          </cell>
          <cell r="AC187">
            <v>39336</v>
          </cell>
          <cell r="AD187">
            <v>114.91</v>
          </cell>
          <cell r="AE187">
            <v>126.75</v>
          </cell>
          <cell r="AG187">
            <v>39336</v>
          </cell>
          <cell r="AH187">
            <v>284.25</v>
          </cell>
          <cell r="AI187">
            <v>308</v>
          </cell>
        </row>
        <row r="188">
          <cell r="S188">
            <v>39332</v>
          </cell>
          <cell r="U188">
            <v>38.8</v>
          </cell>
          <cell r="V188">
            <v>33.2</v>
          </cell>
          <cell r="X188">
            <v>39332</v>
          </cell>
          <cell r="Z188">
            <v>131.6</v>
          </cell>
          <cell r="AA188">
            <v>169.1</v>
          </cell>
          <cell r="AC188">
            <v>39337</v>
          </cell>
          <cell r="AD188">
            <v>113.91</v>
          </cell>
          <cell r="AE188">
            <v>125.5</v>
          </cell>
          <cell r="AG188">
            <v>39337</v>
          </cell>
          <cell r="AH188">
            <v>283.25</v>
          </cell>
          <cell r="AI188">
            <v>306.75</v>
          </cell>
        </row>
        <row r="189">
          <cell r="S189">
            <v>39335</v>
          </cell>
          <cell r="U189">
            <v>39</v>
          </cell>
          <cell r="V189">
            <v>34</v>
          </cell>
          <cell r="X189">
            <v>39335</v>
          </cell>
          <cell r="Z189">
            <v>134.5</v>
          </cell>
          <cell r="AA189">
            <v>169.6</v>
          </cell>
          <cell r="AC189">
            <v>39338</v>
          </cell>
          <cell r="AD189">
            <v>113.66</v>
          </cell>
          <cell r="AE189">
            <v>127</v>
          </cell>
          <cell r="AG189">
            <v>39338</v>
          </cell>
          <cell r="AH189">
            <v>273</v>
          </cell>
          <cell r="AI189">
            <v>298.25</v>
          </cell>
        </row>
        <row r="190">
          <cell r="S190">
            <v>39336</v>
          </cell>
          <cell r="U190">
            <v>39</v>
          </cell>
          <cell r="V190">
            <v>33.9</v>
          </cell>
          <cell r="X190">
            <v>39336</v>
          </cell>
          <cell r="Z190">
            <v>134.5</v>
          </cell>
          <cell r="AA190">
            <v>169.9</v>
          </cell>
          <cell r="AC190">
            <v>39339</v>
          </cell>
          <cell r="AD190">
            <v>112.66</v>
          </cell>
          <cell r="AE190">
            <v>127.5</v>
          </cell>
          <cell r="AG190">
            <v>39339</v>
          </cell>
          <cell r="AH190">
            <v>266</v>
          </cell>
          <cell r="AI190">
            <v>292.75</v>
          </cell>
        </row>
        <row r="191">
          <cell r="S191">
            <v>39337</v>
          </cell>
          <cell r="U191">
            <v>39.1</v>
          </cell>
          <cell r="V191">
            <v>33.6</v>
          </cell>
          <cell r="X191">
            <v>39337</v>
          </cell>
          <cell r="Z191">
            <v>134.4</v>
          </cell>
          <cell r="AA191">
            <v>170</v>
          </cell>
          <cell r="AC191">
            <v>39342</v>
          </cell>
          <cell r="AD191">
            <v>113.41</v>
          </cell>
          <cell r="AE191">
            <v>128.25</v>
          </cell>
          <cell r="AG191">
            <v>39342</v>
          </cell>
          <cell r="AH191">
            <v>266.75</v>
          </cell>
          <cell r="AI191">
            <v>293.5</v>
          </cell>
        </row>
        <row r="192">
          <cell r="S192">
            <v>39338</v>
          </cell>
          <cell r="U192">
            <v>38.9</v>
          </cell>
          <cell r="V192">
            <v>34</v>
          </cell>
          <cell r="X192">
            <v>39338</v>
          </cell>
          <cell r="Z192">
            <v>134.4</v>
          </cell>
          <cell r="AA192">
            <v>170.8</v>
          </cell>
          <cell r="AC192">
            <v>39343</v>
          </cell>
          <cell r="AD192">
            <v>110.91</v>
          </cell>
          <cell r="AE192">
            <v>124.75</v>
          </cell>
          <cell r="AG192">
            <v>39343</v>
          </cell>
          <cell r="AH192">
            <v>264.25</v>
          </cell>
          <cell r="AI192">
            <v>290</v>
          </cell>
        </row>
        <row r="193">
          <cell r="S193">
            <v>39339</v>
          </cell>
          <cell r="U193">
            <v>35.2</v>
          </cell>
          <cell r="V193">
            <v>33.4</v>
          </cell>
          <cell r="X193">
            <v>39339</v>
          </cell>
          <cell r="Z193">
            <v>134.4</v>
          </cell>
          <cell r="AA193">
            <v>171</v>
          </cell>
          <cell r="AC193">
            <v>39344</v>
          </cell>
          <cell r="AD193">
            <v>103.66</v>
          </cell>
          <cell r="AE193">
            <v>118.25</v>
          </cell>
          <cell r="AG193">
            <v>39344</v>
          </cell>
          <cell r="AH193">
            <v>235</v>
          </cell>
          <cell r="AI193">
            <v>261.5</v>
          </cell>
        </row>
        <row r="194">
          <cell r="S194">
            <v>39342</v>
          </cell>
          <cell r="U194">
            <v>34.8</v>
          </cell>
          <cell r="V194">
            <v>33.5</v>
          </cell>
          <cell r="X194">
            <v>39342</v>
          </cell>
          <cell r="Z194">
            <v>134.5</v>
          </cell>
          <cell r="AA194">
            <v>171.2</v>
          </cell>
          <cell r="AC194">
            <v>39345</v>
          </cell>
          <cell r="AD194">
            <v>105.16</v>
          </cell>
          <cell r="AE194">
            <v>120.25</v>
          </cell>
          <cell r="AG194">
            <v>39345</v>
          </cell>
          <cell r="AH194">
            <v>227.5</v>
          </cell>
          <cell r="AI194">
            <v>254.5</v>
          </cell>
        </row>
        <row r="195">
          <cell r="S195">
            <v>39343</v>
          </cell>
          <cell r="U195">
            <v>35.7</v>
          </cell>
          <cell r="V195">
            <v>33.2</v>
          </cell>
          <cell r="X195">
            <v>39343</v>
          </cell>
          <cell r="Z195">
            <v>135.2</v>
          </cell>
          <cell r="AA195">
            <v>171.4</v>
          </cell>
          <cell r="AC195">
            <v>39346</v>
          </cell>
          <cell r="AD195">
            <v>105.16</v>
          </cell>
          <cell r="AE195">
            <v>120.5</v>
          </cell>
          <cell r="AG195">
            <v>39346</v>
          </cell>
          <cell r="AH195">
            <v>222.5</v>
          </cell>
          <cell r="AI195">
            <v>249.75</v>
          </cell>
        </row>
        <row r="196">
          <cell r="S196">
            <v>39344</v>
          </cell>
          <cell r="U196">
            <v>35.5</v>
          </cell>
          <cell r="V196">
            <v>33.6</v>
          </cell>
          <cell r="X196">
            <v>39344</v>
          </cell>
          <cell r="Z196">
            <v>119</v>
          </cell>
          <cell r="AA196">
            <v>172</v>
          </cell>
          <cell r="AC196">
            <v>39349</v>
          </cell>
          <cell r="AD196">
            <v>107.41</v>
          </cell>
          <cell r="AE196">
            <v>121.25</v>
          </cell>
          <cell r="AG196">
            <v>39349</v>
          </cell>
          <cell r="AH196">
            <v>225.75</v>
          </cell>
          <cell r="AI196">
            <v>251.5</v>
          </cell>
        </row>
        <row r="197">
          <cell r="S197">
            <v>39345</v>
          </cell>
          <cell r="U197">
            <v>36</v>
          </cell>
          <cell r="V197">
            <v>33.2</v>
          </cell>
          <cell r="X197">
            <v>39345</v>
          </cell>
          <cell r="Z197">
            <v>118.9</v>
          </cell>
          <cell r="AA197">
            <v>171.5</v>
          </cell>
          <cell r="AC197">
            <v>39350</v>
          </cell>
          <cell r="AD197">
            <v>113.41</v>
          </cell>
          <cell r="AE197">
            <v>124.25</v>
          </cell>
          <cell r="AG197">
            <v>39350</v>
          </cell>
          <cell r="AH197">
            <v>228.75</v>
          </cell>
          <cell r="AI197">
            <v>253.5</v>
          </cell>
        </row>
        <row r="198">
          <cell r="S198">
            <v>39346</v>
          </cell>
          <cell r="U198">
            <v>36.6</v>
          </cell>
          <cell r="V198">
            <v>33.1</v>
          </cell>
          <cell r="X198">
            <v>39346</v>
          </cell>
          <cell r="Z198">
            <v>118.9</v>
          </cell>
          <cell r="AA198">
            <v>171.6</v>
          </cell>
          <cell r="AC198">
            <v>39351</v>
          </cell>
          <cell r="AD198">
            <v>111.91</v>
          </cell>
          <cell r="AE198">
            <v>120.25</v>
          </cell>
          <cell r="AG198">
            <v>39351</v>
          </cell>
          <cell r="AH198">
            <v>230.25</v>
          </cell>
          <cell r="AI198">
            <v>254.5</v>
          </cell>
        </row>
        <row r="199">
          <cell r="S199">
            <v>39349</v>
          </cell>
          <cell r="U199">
            <v>36.6</v>
          </cell>
          <cell r="V199">
            <v>33.1</v>
          </cell>
          <cell r="X199">
            <v>39349</v>
          </cell>
          <cell r="Z199">
            <v>118.9</v>
          </cell>
          <cell r="AA199">
            <v>171.6</v>
          </cell>
          <cell r="AC199">
            <v>39352</v>
          </cell>
          <cell r="AD199">
            <v>111.16</v>
          </cell>
          <cell r="AE199">
            <v>119.5</v>
          </cell>
          <cell r="AG199">
            <v>39352</v>
          </cell>
          <cell r="AH199">
            <v>242.5</v>
          </cell>
          <cell r="AI199">
            <v>266.75</v>
          </cell>
        </row>
        <row r="200">
          <cell r="S200">
            <v>39350</v>
          </cell>
          <cell r="U200">
            <v>36.9</v>
          </cell>
          <cell r="V200">
            <v>33</v>
          </cell>
          <cell r="X200">
            <v>39350</v>
          </cell>
          <cell r="Z200">
            <v>118.9</v>
          </cell>
          <cell r="AA200">
            <v>174.6</v>
          </cell>
          <cell r="AC200">
            <v>39353</v>
          </cell>
          <cell r="AD200">
            <v>114.16</v>
          </cell>
          <cell r="AE200">
            <v>120</v>
          </cell>
          <cell r="AG200">
            <v>39353</v>
          </cell>
          <cell r="AH200">
            <v>253.5</v>
          </cell>
          <cell r="AI200">
            <v>287.25</v>
          </cell>
        </row>
        <row r="201">
          <cell r="S201">
            <v>39351</v>
          </cell>
          <cell r="U201">
            <v>41.7</v>
          </cell>
          <cell r="V201">
            <v>33.7</v>
          </cell>
          <cell r="X201">
            <v>39351</v>
          </cell>
          <cell r="Z201">
            <v>119.9</v>
          </cell>
          <cell r="AA201">
            <v>174.6</v>
          </cell>
          <cell r="AC201">
            <v>39356</v>
          </cell>
          <cell r="AD201">
            <v>113.66</v>
          </cell>
          <cell r="AE201">
            <v>119.5</v>
          </cell>
          <cell r="AG201">
            <v>39356</v>
          </cell>
          <cell r="AH201">
            <v>255</v>
          </cell>
          <cell r="AI201">
            <v>288.75</v>
          </cell>
        </row>
        <row r="202">
          <cell r="S202">
            <v>39352</v>
          </cell>
          <cell r="U202">
            <v>39.5</v>
          </cell>
          <cell r="V202">
            <v>36.2</v>
          </cell>
          <cell r="X202">
            <v>39352</v>
          </cell>
          <cell r="Z202">
            <v>119.9</v>
          </cell>
          <cell r="AA202">
            <v>181.7</v>
          </cell>
          <cell r="AC202">
            <v>39357</v>
          </cell>
          <cell r="AD202">
            <v>112.91</v>
          </cell>
          <cell r="AE202">
            <v>119.25</v>
          </cell>
          <cell r="AG202">
            <v>39357</v>
          </cell>
          <cell r="AH202">
            <v>256.25</v>
          </cell>
          <cell r="AI202">
            <v>290.5</v>
          </cell>
        </row>
        <row r="203">
          <cell r="S203">
            <v>39353</v>
          </cell>
          <cell r="U203">
            <v>44.5</v>
          </cell>
          <cell r="V203">
            <v>35.8</v>
          </cell>
          <cell r="X203">
            <v>39353</v>
          </cell>
          <cell r="AA203">
            <v>169</v>
          </cell>
          <cell r="AC203">
            <v>39358</v>
          </cell>
          <cell r="AD203">
            <v>112.41</v>
          </cell>
          <cell r="AE203">
            <v>118.25</v>
          </cell>
          <cell r="AG203">
            <v>39358</v>
          </cell>
          <cell r="AH203">
            <v>256.75</v>
          </cell>
          <cell r="AI203">
            <v>290.5</v>
          </cell>
        </row>
        <row r="204">
          <cell r="S204">
            <v>39356</v>
          </cell>
          <cell r="U204">
            <v>43.3</v>
          </cell>
          <cell r="V204">
            <v>33.4</v>
          </cell>
          <cell r="X204">
            <v>39356</v>
          </cell>
          <cell r="AA204">
            <v>169.3</v>
          </cell>
          <cell r="AC204">
            <v>39359</v>
          </cell>
          <cell r="AD204">
            <v>112.16</v>
          </cell>
          <cell r="AE204">
            <v>116.5</v>
          </cell>
          <cell r="AG204">
            <v>39359</v>
          </cell>
          <cell r="AH204">
            <v>256.5</v>
          </cell>
          <cell r="AI204">
            <v>290.75</v>
          </cell>
        </row>
        <row r="205">
          <cell r="S205">
            <v>39357</v>
          </cell>
          <cell r="U205">
            <v>41.6</v>
          </cell>
          <cell r="V205">
            <v>34.5</v>
          </cell>
          <cell r="X205">
            <v>39357</v>
          </cell>
          <cell r="AA205">
            <v>165.5</v>
          </cell>
          <cell r="AC205">
            <v>39360</v>
          </cell>
          <cell r="AD205">
            <v>112.41</v>
          </cell>
          <cell r="AE205">
            <v>116.25</v>
          </cell>
          <cell r="AG205">
            <v>39360</v>
          </cell>
          <cell r="AH205">
            <v>254.75</v>
          </cell>
          <cell r="AI205">
            <v>288.5</v>
          </cell>
        </row>
        <row r="206">
          <cell r="S206">
            <v>39358</v>
          </cell>
          <cell r="U206">
            <v>38.2</v>
          </cell>
          <cell r="V206">
            <v>34.6</v>
          </cell>
          <cell r="X206">
            <v>39358</v>
          </cell>
          <cell r="AA206">
            <v>166</v>
          </cell>
          <cell r="AC206">
            <v>39364</v>
          </cell>
          <cell r="AD206">
            <v>113.16</v>
          </cell>
          <cell r="AE206">
            <v>117.5</v>
          </cell>
          <cell r="AG206">
            <v>39364</v>
          </cell>
          <cell r="AH206">
            <v>255.5</v>
          </cell>
          <cell r="AI206">
            <v>288.75</v>
          </cell>
        </row>
        <row r="207">
          <cell r="S207">
            <v>39359</v>
          </cell>
          <cell r="U207">
            <v>38.3</v>
          </cell>
          <cell r="V207">
            <v>34.7</v>
          </cell>
          <cell r="X207">
            <v>39359</v>
          </cell>
          <cell r="AA207">
            <v>166.1</v>
          </cell>
          <cell r="AC207">
            <v>39365</v>
          </cell>
          <cell r="AD207">
            <v>112.16</v>
          </cell>
          <cell r="AE207">
            <v>116.5</v>
          </cell>
          <cell r="AG207">
            <v>39365</v>
          </cell>
          <cell r="AH207">
            <v>255.5</v>
          </cell>
          <cell r="AI207">
            <v>288.75</v>
          </cell>
        </row>
        <row r="208">
          <cell r="S208">
            <v>39360</v>
          </cell>
          <cell r="U208">
            <v>37.4</v>
          </cell>
          <cell r="V208">
            <v>33.6</v>
          </cell>
          <cell r="X208">
            <v>39360</v>
          </cell>
          <cell r="AA208">
            <v>166.1</v>
          </cell>
          <cell r="AC208">
            <v>39366</v>
          </cell>
          <cell r="AD208">
            <v>109.41</v>
          </cell>
          <cell r="AE208">
            <v>115</v>
          </cell>
          <cell r="AG208">
            <v>39366</v>
          </cell>
          <cell r="AH208">
            <v>252.75</v>
          </cell>
          <cell r="AI208">
            <v>287.25</v>
          </cell>
        </row>
        <row r="209">
          <cell r="S209">
            <v>39363</v>
          </cell>
          <cell r="U209">
            <v>37.4</v>
          </cell>
          <cell r="V209">
            <v>33.6</v>
          </cell>
          <cell r="X209">
            <v>39363</v>
          </cell>
          <cell r="AA209">
            <v>167</v>
          </cell>
          <cell r="AC209">
            <v>39367</v>
          </cell>
          <cell r="AD209">
            <v>109.66</v>
          </cell>
          <cell r="AE209">
            <v>116.5</v>
          </cell>
          <cell r="AG209">
            <v>39367</v>
          </cell>
          <cell r="AH209">
            <v>257</v>
          </cell>
          <cell r="AI209">
            <v>292.75</v>
          </cell>
        </row>
        <row r="210">
          <cell r="S210">
            <v>39364</v>
          </cell>
          <cell r="U210">
            <v>37.1</v>
          </cell>
          <cell r="V210">
            <v>33.6</v>
          </cell>
          <cell r="X210">
            <v>39364</v>
          </cell>
          <cell r="Z210">
            <v>109.7</v>
          </cell>
          <cell r="AA210">
            <v>167</v>
          </cell>
          <cell r="AC210">
            <v>39370</v>
          </cell>
          <cell r="AD210">
            <v>109.91</v>
          </cell>
          <cell r="AE210">
            <v>117.25</v>
          </cell>
          <cell r="AG210">
            <v>39370</v>
          </cell>
          <cell r="AH210">
            <v>242.25</v>
          </cell>
          <cell r="AI210">
            <v>278.5</v>
          </cell>
        </row>
        <row r="211">
          <cell r="S211">
            <v>39365</v>
          </cell>
          <cell r="U211">
            <v>37.1</v>
          </cell>
          <cell r="V211">
            <v>33.4</v>
          </cell>
          <cell r="X211">
            <v>39365</v>
          </cell>
          <cell r="Z211">
            <v>109.7</v>
          </cell>
          <cell r="AA211">
            <v>176.7</v>
          </cell>
          <cell r="AC211">
            <v>39371</v>
          </cell>
          <cell r="AD211">
            <v>110.91</v>
          </cell>
          <cell r="AE211">
            <v>117.25</v>
          </cell>
          <cell r="AG211">
            <v>39371</v>
          </cell>
          <cell r="AH211">
            <v>233.25</v>
          </cell>
          <cell r="AI211">
            <v>268.5</v>
          </cell>
        </row>
        <row r="212">
          <cell r="S212">
            <v>39366</v>
          </cell>
          <cell r="U212">
            <v>35.7</v>
          </cell>
          <cell r="V212">
            <v>33.3</v>
          </cell>
          <cell r="X212">
            <v>39366</v>
          </cell>
          <cell r="Z212">
            <v>126.4</v>
          </cell>
          <cell r="AA212">
            <v>176.6</v>
          </cell>
          <cell r="AC212">
            <v>39372</v>
          </cell>
          <cell r="AD212">
            <v>115.16</v>
          </cell>
          <cell r="AE212">
            <v>120.5</v>
          </cell>
          <cell r="AG212">
            <v>39372</v>
          </cell>
          <cell r="AH212">
            <v>256.5</v>
          </cell>
          <cell r="AI212">
            <v>290.75</v>
          </cell>
        </row>
        <row r="213">
          <cell r="S213">
            <v>39367</v>
          </cell>
          <cell r="U213">
            <v>35.4</v>
          </cell>
          <cell r="V213">
            <v>33.3</v>
          </cell>
          <cell r="X213">
            <v>39367</v>
          </cell>
          <cell r="Z213">
            <v>126.4</v>
          </cell>
          <cell r="AA213">
            <v>167.6</v>
          </cell>
          <cell r="AC213">
            <v>39373</v>
          </cell>
          <cell r="AD213">
            <v>119.16</v>
          </cell>
          <cell r="AE213">
            <v>124.5</v>
          </cell>
          <cell r="AG213">
            <v>39373</v>
          </cell>
          <cell r="AH213">
            <v>267.5</v>
          </cell>
          <cell r="AI213">
            <v>301.75</v>
          </cell>
        </row>
        <row r="214">
          <cell r="S214">
            <v>39370</v>
          </cell>
          <cell r="U214">
            <v>35.1</v>
          </cell>
          <cell r="V214">
            <v>33.4</v>
          </cell>
          <cell r="X214">
            <v>39370</v>
          </cell>
          <cell r="Z214">
            <v>126.4</v>
          </cell>
          <cell r="AA214">
            <v>171.9</v>
          </cell>
          <cell r="AC214">
            <v>39374</v>
          </cell>
          <cell r="AD214">
            <v>122.41</v>
          </cell>
          <cell r="AE214">
            <v>127.5</v>
          </cell>
          <cell r="AG214">
            <v>39374</v>
          </cell>
          <cell r="AH214">
            <v>282.75</v>
          </cell>
          <cell r="AI214">
            <v>316.75</v>
          </cell>
        </row>
        <row r="215">
          <cell r="S215">
            <v>39371</v>
          </cell>
          <cell r="U215">
            <v>34.2</v>
          </cell>
          <cell r="V215">
            <v>33.7</v>
          </cell>
          <cell r="X215">
            <v>39371</v>
          </cell>
          <cell r="Z215">
            <v>109.7</v>
          </cell>
          <cell r="AA215">
            <v>171.1</v>
          </cell>
          <cell r="AC215">
            <v>39377</v>
          </cell>
          <cell r="AD215">
            <v>120.66</v>
          </cell>
          <cell r="AE215">
            <v>125.75</v>
          </cell>
          <cell r="AG215">
            <v>39377</v>
          </cell>
          <cell r="AH215">
            <v>282</v>
          </cell>
          <cell r="AI215">
            <v>316</v>
          </cell>
        </row>
        <row r="216">
          <cell r="S216">
            <v>39372</v>
          </cell>
          <cell r="U216">
            <v>32.8</v>
          </cell>
          <cell r="V216">
            <v>33.5</v>
          </cell>
          <cell r="X216">
            <v>39372</v>
          </cell>
          <cell r="Z216">
            <v>125.4</v>
          </cell>
          <cell r="AA216">
            <v>171.8</v>
          </cell>
          <cell r="AC216">
            <v>39378</v>
          </cell>
          <cell r="AD216">
            <v>119.91</v>
          </cell>
          <cell r="AE216">
            <v>124.75</v>
          </cell>
          <cell r="AG216">
            <v>39378</v>
          </cell>
          <cell r="AH216">
            <v>271.25</v>
          </cell>
          <cell r="AI216">
            <v>305</v>
          </cell>
        </row>
        <row r="217">
          <cell r="S217">
            <v>39373</v>
          </cell>
          <cell r="U217">
            <v>32.8</v>
          </cell>
          <cell r="V217">
            <v>33.3</v>
          </cell>
          <cell r="X217">
            <v>39373</v>
          </cell>
          <cell r="Z217">
            <v>125.4</v>
          </cell>
          <cell r="AA217">
            <v>171.8</v>
          </cell>
          <cell r="AC217">
            <v>39379</v>
          </cell>
          <cell r="AD217">
            <v>120.66</v>
          </cell>
          <cell r="AE217">
            <v>124.75</v>
          </cell>
          <cell r="AG217">
            <v>39379</v>
          </cell>
          <cell r="AH217">
            <v>272</v>
          </cell>
          <cell r="AI217">
            <v>305</v>
          </cell>
        </row>
        <row r="218">
          <cell r="S218">
            <v>39374</v>
          </cell>
          <cell r="U218">
            <v>33.7</v>
          </cell>
          <cell r="V218">
            <v>32.8</v>
          </cell>
          <cell r="X218">
            <v>39374</v>
          </cell>
          <cell r="Z218">
            <v>125.5</v>
          </cell>
          <cell r="AA218">
            <v>176.1</v>
          </cell>
          <cell r="AC218">
            <v>39380</v>
          </cell>
          <cell r="AD218">
            <v>120.66</v>
          </cell>
          <cell r="AE218">
            <v>124</v>
          </cell>
          <cell r="AG218">
            <v>39380</v>
          </cell>
          <cell r="AH218">
            <v>273</v>
          </cell>
          <cell r="AI218">
            <v>305.25</v>
          </cell>
        </row>
        <row r="219">
          <cell r="S219">
            <v>39377</v>
          </cell>
          <cell r="U219">
            <v>34</v>
          </cell>
          <cell r="V219">
            <v>33.3</v>
          </cell>
          <cell r="X219">
            <v>39377</v>
          </cell>
          <cell r="Z219">
            <v>125.8</v>
          </cell>
          <cell r="AA219">
            <v>178.8</v>
          </cell>
          <cell r="AC219">
            <v>39381</v>
          </cell>
          <cell r="AD219">
            <v>123.41</v>
          </cell>
          <cell r="AE219">
            <v>127</v>
          </cell>
          <cell r="AG219">
            <v>39381</v>
          </cell>
          <cell r="AH219">
            <v>278.75</v>
          </cell>
          <cell r="AI219">
            <v>311.25</v>
          </cell>
        </row>
        <row r="220">
          <cell r="S220">
            <v>39378</v>
          </cell>
          <cell r="U220">
            <v>33.5</v>
          </cell>
          <cell r="V220">
            <v>33.6</v>
          </cell>
          <cell r="X220">
            <v>39378</v>
          </cell>
          <cell r="Z220">
            <v>125.8</v>
          </cell>
          <cell r="AA220">
            <v>173.4</v>
          </cell>
          <cell r="AC220">
            <v>39384</v>
          </cell>
          <cell r="AD220">
            <v>122.16</v>
          </cell>
          <cell r="AE220">
            <v>126.25</v>
          </cell>
          <cell r="AG220">
            <v>39384</v>
          </cell>
          <cell r="AH220">
            <v>277.5</v>
          </cell>
          <cell r="AI220">
            <v>315.5</v>
          </cell>
        </row>
        <row r="221">
          <cell r="S221">
            <v>39379</v>
          </cell>
          <cell r="U221">
            <v>33.9</v>
          </cell>
          <cell r="V221">
            <v>33.1</v>
          </cell>
          <cell r="X221">
            <v>39379</v>
          </cell>
          <cell r="Z221">
            <v>125.8</v>
          </cell>
          <cell r="AA221">
            <v>173.9</v>
          </cell>
          <cell r="AC221">
            <v>39385</v>
          </cell>
          <cell r="AD221">
            <v>122.66</v>
          </cell>
          <cell r="AE221">
            <v>126.75</v>
          </cell>
          <cell r="AG221">
            <v>39385</v>
          </cell>
          <cell r="AH221">
            <v>303</v>
          </cell>
          <cell r="AI221">
            <v>341</v>
          </cell>
        </row>
        <row r="222">
          <cell r="S222">
            <v>39380</v>
          </cell>
          <cell r="U222">
            <v>33.9</v>
          </cell>
          <cell r="V222">
            <v>33</v>
          </cell>
          <cell r="X222">
            <v>39380</v>
          </cell>
          <cell r="Z222">
            <v>132.6</v>
          </cell>
          <cell r="AA222">
            <v>173.9</v>
          </cell>
          <cell r="AC222">
            <v>39386</v>
          </cell>
          <cell r="AD222">
            <v>122.41</v>
          </cell>
          <cell r="AE222">
            <v>126.75</v>
          </cell>
          <cell r="AG222">
            <v>39386</v>
          </cell>
          <cell r="AH222">
            <v>312.75</v>
          </cell>
          <cell r="AI222">
            <v>351</v>
          </cell>
        </row>
        <row r="223">
          <cell r="S223">
            <v>39381</v>
          </cell>
          <cell r="U223">
            <v>34.1</v>
          </cell>
          <cell r="V223">
            <v>33.1</v>
          </cell>
          <cell r="X223">
            <v>39381</v>
          </cell>
          <cell r="Z223">
            <v>132.6</v>
          </cell>
          <cell r="AA223">
            <v>174</v>
          </cell>
          <cell r="AC223">
            <v>39387</v>
          </cell>
          <cell r="AD223">
            <v>127.66</v>
          </cell>
          <cell r="AE223">
            <v>129.75</v>
          </cell>
          <cell r="AG223">
            <v>39387</v>
          </cell>
          <cell r="AH223">
            <v>322</v>
          </cell>
          <cell r="AI223">
            <v>358</v>
          </cell>
        </row>
        <row r="224">
          <cell r="S224">
            <v>39384</v>
          </cell>
          <cell r="U224">
            <v>34.2</v>
          </cell>
          <cell r="V224">
            <v>33.5</v>
          </cell>
          <cell r="X224">
            <v>39384</v>
          </cell>
          <cell r="Z224">
            <v>135.1</v>
          </cell>
          <cell r="AA224">
            <v>174.9</v>
          </cell>
          <cell r="AC224">
            <v>39388</v>
          </cell>
          <cell r="AD224">
            <v>131.91</v>
          </cell>
          <cell r="AE224">
            <v>133</v>
          </cell>
          <cell r="AG224">
            <v>39388</v>
          </cell>
          <cell r="AH224">
            <v>321.25</v>
          </cell>
          <cell r="AI224">
            <v>356.25</v>
          </cell>
        </row>
        <row r="225">
          <cell r="S225">
            <v>39385</v>
          </cell>
          <cell r="U225">
            <v>34.9</v>
          </cell>
          <cell r="V225">
            <v>35.7</v>
          </cell>
          <cell r="X225">
            <v>39385</v>
          </cell>
          <cell r="Z225">
            <v>135.1</v>
          </cell>
          <cell r="AA225">
            <v>179.5</v>
          </cell>
          <cell r="AC225">
            <v>39391</v>
          </cell>
          <cell r="AD225">
            <v>136.91</v>
          </cell>
          <cell r="AE225">
            <v>137.5</v>
          </cell>
          <cell r="AG225">
            <v>39391</v>
          </cell>
          <cell r="AH225">
            <v>325.25</v>
          </cell>
          <cell r="AI225">
            <v>359.75</v>
          </cell>
        </row>
        <row r="226">
          <cell r="S226">
            <v>39386</v>
          </cell>
          <cell r="U226">
            <v>35.3</v>
          </cell>
          <cell r="V226">
            <v>36.5</v>
          </cell>
          <cell r="X226">
            <v>39386</v>
          </cell>
          <cell r="Z226">
            <v>153.8</v>
          </cell>
          <cell r="AA226">
            <v>179.6</v>
          </cell>
          <cell r="AC226">
            <v>39392</v>
          </cell>
          <cell r="AD226">
            <v>140.16</v>
          </cell>
          <cell r="AE226">
            <v>139.75</v>
          </cell>
          <cell r="AG226">
            <v>39392</v>
          </cell>
          <cell r="AH226">
            <v>327.5</v>
          </cell>
          <cell r="AI226">
            <v>361</v>
          </cell>
        </row>
        <row r="227">
          <cell r="S227">
            <v>39387</v>
          </cell>
          <cell r="U227">
            <v>35.8</v>
          </cell>
          <cell r="V227">
            <v>38.3</v>
          </cell>
          <cell r="X227">
            <v>39387</v>
          </cell>
          <cell r="Z227">
            <v>153.8</v>
          </cell>
          <cell r="AA227">
            <v>195.2</v>
          </cell>
          <cell r="AC227">
            <v>39393</v>
          </cell>
          <cell r="AD227">
            <v>148.66</v>
          </cell>
          <cell r="AE227">
            <v>147.5</v>
          </cell>
          <cell r="AG227">
            <v>39393</v>
          </cell>
          <cell r="AH227">
            <v>348</v>
          </cell>
          <cell r="AI227">
            <v>380.75</v>
          </cell>
        </row>
        <row r="228">
          <cell r="S228">
            <v>39388</v>
          </cell>
          <cell r="U228">
            <v>36.2</v>
          </cell>
          <cell r="V228">
            <v>38.2</v>
          </cell>
          <cell r="X228">
            <v>39388</v>
          </cell>
          <cell r="Z228">
            <v>158.5</v>
          </cell>
          <cell r="AA228">
            <v>192</v>
          </cell>
          <cell r="AC228">
            <v>39394</v>
          </cell>
          <cell r="AD228">
            <v>159.41</v>
          </cell>
          <cell r="AE228">
            <v>156</v>
          </cell>
          <cell r="AG228">
            <v>39394</v>
          </cell>
          <cell r="AH228">
            <v>377.75</v>
          </cell>
          <cell r="AI228">
            <v>408.25</v>
          </cell>
        </row>
        <row r="229">
          <cell r="S229">
            <v>39391</v>
          </cell>
          <cell r="U229">
            <v>35.5</v>
          </cell>
          <cell r="V229">
            <v>39.5</v>
          </cell>
          <cell r="X229">
            <v>39391</v>
          </cell>
          <cell r="Z229">
            <v>158.5</v>
          </cell>
          <cell r="AA229">
            <v>194.1</v>
          </cell>
          <cell r="AC229">
            <v>39395</v>
          </cell>
          <cell r="AD229">
            <v>163.91</v>
          </cell>
          <cell r="AE229">
            <v>163.75</v>
          </cell>
          <cell r="AG229">
            <v>39395</v>
          </cell>
          <cell r="AH229">
            <v>392.25</v>
          </cell>
          <cell r="AI229">
            <v>423</v>
          </cell>
        </row>
        <row r="230">
          <cell r="S230">
            <v>39392</v>
          </cell>
          <cell r="U230">
            <v>35.5</v>
          </cell>
          <cell r="V230">
            <v>40.3</v>
          </cell>
          <cell r="X230">
            <v>39392</v>
          </cell>
          <cell r="Z230">
            <v>158.5</v>
          </cell>
          <cell r="AA230">
            <v>194.8</v>
          </cell>
          <cell r="AC230">
            <v>39399</v>
          </cell>
          <cell r="AD230">
            <v>159.41</v>
          </cell>
          <cell r="AE230">
            <v>159.5</v>
          </cell>
          <cell r="AG230">
            <v>39399</v>
          </cell>
          <cell r="AH230">
            <v>390.75</v>
          </cell>
          <cell r="AI230">
            <v>421.75</v>
          </cell>
        </row>
        <row r="231">
          <cell r="S231">
            <v>39393</v>
          </cell>
          <cell r="U231">
            <v>35.5</v>
          </cell>
          <cell r="V231">
            <v>37.4</v>
          </cell>
          <cell r="X231">
            <v>39393</v>
          </cell>
          <cell r="Z231">
            <v>158.5</v>
          </cell>
          <cell r="AA231">
            <v>193.6</v>
          </cell>
          <cell r="AC231">
            <v>39400</v>
          </cell>
          <cell r="AD231">
            <v>152.91</v>
          </cell>
          <cell r="AE231">
            <v>158.75</v>
          </cell>
          <cell r="AG231">
            <v>39400</v>
          </cell>
          <cell r="AH231">
            <v>382.25</v>
          </cell>
          <cell r="AI231">
            <v>413</v>
          </cell>
        </row>
        <row r="232">
          <cell r="S232">
            <v>39394</v>
          </cell>
          <cell r="U232">
            <v>35.2</v>
          </cell>
          <cell r="V232">
            <v>37.3</v>
          </cell>
          <cell r="X232">
            <v>39394</v>
          </cell>
          <cell r="Z232">
            <v>150.4</v>
          </cell>
          <cell r="AA232">
            <v>193.6</v>
          </cell>
          <cell r="AC232">
            <v>39401</v>
          </cell>
          <cell r="AD232">
            <v>164.91</v>
          </cell>
          <cell r="AE232">
            <v>160.75</v>
          </cell>
          <cell r="AG232">
            <v>39401</v>
          </cell>
          <cell r="AH232">
            <v>397.25</v>
          </cell>
          <cell r="AI232">
            <v>418</v>
          </cell>
        </row>
        <row r="233">
          <cell r="S233">
            <v>39395</v>
          </cell>
          <cell r="U233">
            <v>35.4</v>
          </cell>
          <cell r="V233">
            <v>37.8</v>
          </cell>
          <cell r="X233">
            <v>39395</v>
          </cell>
          <cell r="Z233">
            <v>158.3</v>
          </cell>
          <cell r="AA233">
            <v>193.6</v>
          </cell>
          <cell r="AC233">
            <v>39402</v>
          </cell>
          <cell r="AD233">
            <v>157.16</v>
          </cell>
          <cell r="AE233">
            <v>166</v>
          </cell>
          <cell r="AG233">
            <v>39402</v>
          </cell>
          <cell r="AH233">
            <v>389.5</v>
          </cell>
          <cell r="AI233">
            <v>423.25</v>
          </cell>
        </row>
        <row r="234">
          <cell r="S234">
            <v>39398</v>
          </cell>
          <cell r="U234">
            <v>42.5</v>
          </cell>
          <cell r="V234">
            <v>40</v>
          </cell>
          <cell r="X234">
            <v>39398</v>
          </cell>
          <cell r="Z234">
            <v>162.8</v>
          </cell>
          <cell r="AA234">
            <v>189.7</v>
          </cell>
          <cell r="AC234">
            <v>39405</v>
          </cell>
          <cell r="AD234">
            <v>167.16</v>
          </cell>
          <cell r="AE234">
            <v>173.75</v>
          </cell>
          <cell r="AG234">
            <v>39405</v>
          </cell>
          <cell r="AH234">
            <v>406.5</v>
          </cell>
          <cell r="AI234">
            <v>439</v>
          </cell>
        </row>
        <row r="235">
          <cell r="S235">
            <v>39399</v>
          </cell>
          <cell r="U235">
            <v>42.5</v>
          </cell>
          <cell r="V235">
            <v>39.8</v>
          </cell>
          <cell r="X235">
            <v>39399</v>
          </cell>
          <cell r="Z235">
            <v>162.7</v>
          </cell>
          <cell r="AA235">
            <v>198.1</v>
          </cell>
          <cell r="AC235">
            <v>39406</v>
          </cell>
          <cell r="AD235">
            <v>177.66</v>
          </cell>
          <cell r="AE235">
            <v>187</v>
          </cell>
          <cell r="AG235">
            <v>39406</v>
          </cell>
          <cell r="AH235">
            <v>427</v>
          </cell>
          <cell r="AI235">
            <v>462.25</v>
          </cell>
        </row>
        <row r="236">
          <cell r="S236">
            <v>39400</v>
          </cell>
          <cell r="U236">
            <v>42.2</v>
          </cell>
          <cell r="V236">
            <v>39.9</v>
          </cell>
          <cell r="X236">
            <v>39400</v>
          </cell>
          <cell r="Z236">
            <v>162.7</v>
          </cell>
          <cell r="AA236">
            <v>198.2</v>
          </cell>
          <cell r="AC236">
            <v>39407</v>
          </cell>
          <cell r="AD236">
            <v>190.91</v>
          </cell>
          <cell r="AE236">
            <v>201.25</v>
          </cell>
          <cell r="AG236">
            <v>39407</v>
          </cell>
          <cell r="AH236">
            <v>452.25</v>
          </cell>
          <cell r="AI236">
            <v>488.5</v>
          </cell>
        </row>
        <row r="237">
          <cell r="S237">
            <v>39401</v>
          </cell>
          <cell r="U237">
            <v>42.1</v>
          </cell>
          <cell r="V237">
            <v>40</v>
          </cell>
          <cell r="X237">
            <v>39401</v>
          </cell>
          <cell r="Z237">
            <v>162.8</v>
          </cell>
          <cell r="AA237">
            <v>197.9</v>
          </cell>
          <cell r="AC237">
            <v>39409</v>
          </cell>
          <cell r="AD237">
            <v>182.66</v>
          </cell>
          <cell r="AE237">
            <v>193</v>
          </cell>
          <cell r="AG237">
            <v>39409</v>
          </cell>
          <cell r="AH237">
            <v>444</v>
          </cell>
          <cell r="AI237">
            <v>480.25</v>
          </cell>
        </row>
        <row r="238">
          <cell r="S238">
            <v>39402</v>
          </cell>
          <cell r="U238">
            <v>42.3</v>
          </cell>
          <cell r="V238">
            <v>39.8</v>
          </cell>
          <cell r="X238">
            <v>39402</v>
          </cell>
          <cell r="Z238">
            <v>162.8</v>
          </cell>
          <cell r="AA238">
            <v>196.7</v>
          </cell>
          <cell r="AC238">
            <v>39412</v>
          </cell>
          <cell r="AD238">
            <v>182.16</v>
          </cell>
          <cell r="AE238">
            <v>190.75</v>
          </cell>
          <cell r="AG238">
            <v>39412</v>
          </cell>
          <cell r="AH238">
            <v>456.5</v>
          </cell>
          <cell r="AI238">
            <v>491</v>
          </cell>
        </row>
        <row r="239">
          <cell r="S239">
            <v>39405</v>
          </cell>
          <cell r="U239">
            <v>42.8</v>
          </cell>
          <cell r="V239">
            <v>38.5</v>
          </cell>
          <cell r="X239">
            <v>39405</v>
          </cell>
          <cell r="Z239">
            <v>162.6</v>
          </cell>
          <cell r="AA239">
            <v>196.7</v>
          </cell>
          <cell r="AC239">
            <v>39413</v>
          </cell>
          <cell r="AD239">
            <v>179.41</v>
          </cell>
          <cell r="AE239">
            <v>188.5</v>
          </cell>
          <cell r="AG239">
            <v>39413</v>
          </cell>
          <cell r="AH239">
            <v>453.75</v>
          </cell>
          <cell r="AI239">
            <v>488.75</v>
          </cell>
        </row>
        <row r="240">
          <cell r="S240">
            <v>39406</v>
          </cell>
          <cell r="U240">
            <v>43.4</v>
          </cell>
          <cell r="V240">
            <v>38.9</v>
          </cell>
          <cell r="X240">
            <v>39406</v>
          </cell>
          <cell r="Z240">
            <v>163.3</v>
          </cell>
          <cell r="AA240">
            <v>199.9</v>
          </cell>
          <cell r="AC240">
            <v>39414</v>
          </cell>
          <cell r="AD240">
            <v>168.41</v>
          </cell>
          <cell r="AE240">
            <v>179.75</v>
          </cell>
          <cell r="AG240">
            <v>39414</v>
          </cell>
          <cell r="AH240">
            <v>441.75</v>
          </cell>
          <cell r="AI240">
            <v>478</v>
          </cell>
        </row>
        <row r="241">
          <cell r="S241">
            <v>39407</v>
          </cell>
          <cell r="U241">
            <v>44.5</v>
          </cell>
          <cell r="V241">
            <v>39.8</v>
          </cell>
          <cell r="X241">
            <v>39407</v>
          </cell>
          <cell r="Z241">
            <v>155.1</v>
          </cell>
          <cell r="AA241">
            <v>199.9</v>
          </cell>
          <cell r="AC241">
            <v>39415</v>
          </cell>
          <cell r="AD241">
            <v>172.16</v>
          </cell>
          <cell r="AE241">
            <v>179</v>
          </cell>
          <cell r="AG241">
            <v>39415</v>
          </cell>
          <cell r="AH241">
            <v>439.5</v>
          </cell>
          <cell r="AI241">
            <v>474.25</v>
          </cell>
        </row>
        <row r="242">
          <cell r="S242">
            <v>39408</v>
          </cell>
          <cell r="U242">
            <v>45.5</v>
          </cell>
          <cell r="V242">
            <v>40.7</v>
          </cell>
          <cell r="X242">
            <v>39408</v>
          </cell>
          <cell r="Z242">
            <v>155</v>
          </cell>
          <cell r="AA242">
            <v>204.4</v>
          </cell>
          <cell r="AC242">
            <v>39416</v>
          </cell>
          <cell r="AD242">
            <v>167.91</v>
          </cell>
          <cell r="AE242">
            <v>176</v>
          </cell>
          <cell r="AG242">
            <v>39416</v>
          </cell>
          <cell r="AH242">
            <v>410.25</v>
          </cell>
          <cell r="AI242">
            <v>461.25</v>
          </cell>
        </row>
        <row r="243">
          <cell r="S243">
            <v>39409</v>
          </cell>
          <cell r="U243">
            <v>45.8</v>
          </cell>
          <cell r="V243">
            <v>40.7</v>
          </cell>
          <cell r="X243">
            <v>39409</v>
          </cell>
          <cell r="Z243">
            <v>155</v>
          </cell>
          <cell r="AA243">
            <v>204.4</v>
          </cell>
          <cell r="AC243">
            <v>39419</v>
          </cell>
          <cell r="AD243">
            <v>176.91</v>
          </cell>
          <cell r="AE243">
            <v>183</v>
          </cell>
          <cell r="AG243">
            <v>39419</v>
          </cell>
          <cell r="AH243">
            <v>418.25</v>
          </cell>
          <cell r="AI243">
            <v>467.25</v>
          </cell>
        </row>
        <row r="244">
          <cell r="S244">
            <v>39412</v>
          </cell>
          <cell r="U244">
            <v>47.6</v>
          </cell>
          <cell r="V244">
            <v>44.1</v>
          </cell>
          <cell r="X244">
            <v>39412</v>
          </cell>
          <cell r="Z244">
            <v>199.3</v>
          </cell>
          <cell r="AA244">
            <v>216.9</v>
          </cell>
          <cell r="AC244">
            <v>39420</v>
          </cell>
          <cell r="AD244">
            <v>179.16</v>
          </cell>
          <cell r="AE244">
            <v>186</v>
          </cell>
          <cell r="AG244">
            <v>39420</v>
          </cell>
          <cell r="AH244">
            <v>423.5</v>
          </cell>
          <cell r="AI244">
            <v>473.25</v>
          </cell>
        </row>
        <row r="245">
          <cell r="S245">
            <v>39413</v>
          </cell>
          <cell r="U245">
            <v>48.1</v>
          </cell>
          <cell r="V245">
            <v>45</v>
          </cell>
          <cell r="X245">
            <v>39413</v>
          </cell>
          <cell r="Z245">
            <v>208.9</v>
          </cell>
          <cell r="AA245">
            <v>217.7</v>
          </cell>
          <cell r="AC245">
            <v>39421</v>
          </cell>
          <cell r="AD245">
            <v>177.41</v>
          </cell>
          <cell r="AE245">
            <v>185</v>
          </cell>
          <cell r="AG245">
            <v>39421</v>
          </cell>
          <cell r="AH245">
            <v>417.75</v>
          </cell>
          <cell r="AI245">
            <v>468.25</v>
          </cell>
        </row>
        <row r="246">
          <cell r="S246">
            <v>39414</v>
          </cell>
          <cell r="U246">
            <v>48.7</v>
          </cell>
          <cell r="V246">
            <v>44.8</v>
          </cell>
          <cell r="X246">
            <v>39414</v>
          </cell>
          <cell r="Z246">
            <v>210.6</v>
          </cell>
          <cell r="AA246">
            <v>217.2</v>
          </cell>
          <cell r="AC246">
            <v>39422</v>
          </cell>
          <cell r="AD246">
            <v>177.16</v>
          </cell>
          <cell r="AE246">
            <v>185.5</v>
          </cell>
          <cell r="AG246">
            <v>39422</v>
          </cell>
          <cell r="AH246">
            <v>412.5</v>
          </cell>
          <cell r="AI246">
            <v>463.75</v>
          </cell>
        </row>
        <row r="247">
          <cell r="S247">
            <v>39415</v>
          </cell>
          <cell r="U247">
            <v>48.4</v>
          </cell>
          <cell r="V247">
            <v>44.3</v>
          </cell>
          <cell r="X247">
            <v>39415</v>
          </cell>
          <cell r="Z247">
            <v>209.8</v>
          </cell>
          <cell r="AA247">
            <v>226.5</v>
          </cell>
          <cell r="AC247">
            <v>39423</v>
          </cell>
          <cell r="AD247">
            <v>179.66</v>
          </cell>
          <cell r="AE247">
            <v>188.25</v>
          </cell>
          <cell r="AG247">
            <v>39423</v>
          </cell>
          <cell r="AH247">
            <v>410</v>
          </cell>
          <cell r="AI247">
            <v>461.5</v>
          </cell>
        </row>
        <row r="248">
          <cell r="S248">
            <v>39416</v>
          </cell>
          <cell r="U248">
            <v>52.6</v>
          </cell>
          <cell r="V248">
            <v>55.5</v>
          </cell>
          <cell r="X248">
            <v>39416</v>
          </cell>
          <cell r="Z248">
            <v>203.4</v>
          </cell>
          <cell r="AA248">
            <v>271.7</v>
          </cell>
          <cell r="AC248">
            <v>39426</v>
          </cell>
          <cell r="AD248">
            <v>179.16</v>
          </cell>
          <cell r="AE248">
            <v>187.75</v>
          </cell>
          <cell r="AG248">
            <v>39426</v>
          </cell>
          <cell r="AH248">
            <v>411.5</v>
          </cell>
          <cell r="AI248">
            <v>463</v>
          </cell>
        </row>
        <row r="249">
          <cell r="S249">
            <v>39419</v>
          </cell>
          <cell r="U249">
            <v>55.2</v>
          </cell>
          <cell r="V249">
            <v>62.1</v>
          </cell>
          <cell r="X249">
            <v>39419</v>
          </cell>
          <cell r="Z249">
            <v>204.2</v>
          </cell>
          <cell r="AA249">
            <v>264.9</v>
          </cell>
          <cell r="AC249">
            <v>39427</v>
          </cell>
          <cell r="AD249">
            <v>171.41</v>
          </cell>
          <cell r="AE249">
            <v>182.5</v>
          </cell>
          <cell r="AG249">
            <v>39427</v>
          </cell>
          <cell r="AH249">
            <v>383.75</v>
          </cell>
          <cell r="AI249">
            <v>435.75</v>
          </cell>
        </row>
        <row r="250">
          <cell r="S250">
            <v>39420</v>
          </cell>
          <cell r="U250">
            <v>55.2</v>
          </cell>
          <cell r="V250">
            <v>62.1</v>
          </cell>
          <cell r="X250">
            <v>39420</v>
          </cell>
          <cell r="Z250">
            <v>204.1</v>
          </cell>
          <cell r="AA250">
            <v>286.8</v>
          </cell>
          <cell r="AC250">
            <v>39428</v>
          </cell>
          <cell r="AD250">
            <v>159.66</v>
          </cell>
          <cell r="AE250">
            <v>173.25</v>
          </cell>
          <cell r="AG250">
            <v>39428</v>
          </cell>
          <cell r="AH250">
            <v>375</v>
          </cell>
          <cell r="AI250">
            <v>429.5</v>
          </cell>
        </row>
        <row r="251">
          <cell r="S251">
            <v>39421</v>
          </cell>
          <cell r="U251">
            <v>55.9</v>
          </cell>
          <cell r="V251">
            <v>63.2</v>
          </cell>
          <cell r="X251">
            <v>39421</v>
          </cell>
          <cell r="Z251">
            <v>231.5</v>
          </cell>
          <cell r="AA251">
            <v>284.1</v>
          </cell>
          <cell r="AC251">
            <v>39429</v>
          </cell>
          <cell r="AD251">
            <v>157.66</v>
          </cell>
          <cell r="AE251">
            <v>172</v>
          </cell>
          <cell r="AG251">
            <v>39429</v>
          </cell>
          <cell r="AH251">
            <v>373</v>
          </cell>
          <cell r="AI251">
            <v>428.25</v>
          </cell>
        </row>
        <row r="252">
          <cell r="S252">
            <v>39422</v>
          </cell>
          <cell r="U252">
            <v>56.2</v>
          </cell>
          <cell r="V252">
            <v>62.1</v>
          </cell>
          <cell r="X252">
            <v>39422</v>
          </cell>
          <cell r="Z252">
            <v>206</v>
          </cell>
          <cell r="AA252">
            <v>287.6</v>
          </cell>
          <cell r="AC252">
            <v>39430</v>
          </cell>
          <cell r="AD252">
            <v>158.41</v>
          </cell>
          <cell r="AE252">
            <v>175.25</v>
          </cell>
          <cell r="AG252">
            <v>39430</v>
          </cell>
          <cell r="AH252">
            <v>373.75</v>
          </cell>
          <cell r="AI252">
            <v>429.5</v>
          </cell>
        </row>
        <row r="253">
          <cell r="S253">
            <v>39423</v>
          </cell>
          <cell r="U253">
            <v>56</v>
          </cell>
          <cell r="V253">
            <v>62.1</v>
          </cell>
          <cell r="X253">
            <v>39423</v>
          </cell>
          <cell r="Z253">
            <v>212.4</v>
          </cell>
          <cell r="AA253">
            <v>286.8</v>
          </cell>
          <cell r="AC253">
            <v>39433</v>
          </cell>
          <cell r="AD253">
            <v>160.91</v>
          </cell>
          <cell r="AE253">
            <v>176.75</v>
          </cell>
          <cell r="AG253">
            <v>39433</v>
          </cell>
          <cell r="AH253">
            <v>384.25</v>
          </cell>
          <cell r="AI253">
            <v>439</v>
          </cell>
        </row>
        <row r="254">
          <cell r="S254">
            <v>39426</v>
          </cell>
          <cell r="U254">
            <v>56.1</v>
          </cell>
          <cell r="V254">
            <v>62.1</v>
          </cell>
          <cell r="X254">
            <v>39426</v>
          </cell>
          <cell r="Z254">
            <v>212.5</v>
          </cell>
          <cell r="AA254">
            <v>287</v>
          </cell>
          <cell r="AC254">
            <v>39434</v>
          </cell>
          <cell r="AD254">
            <v>158.16</v>
          </cell>
          <cell r="AE254">
            <v>173.75</v>
          </cell>
          <cell r="AG254">
            <v>39434</v>
          </cell>
          <cell r="AH254">
            <v>385.5</v>
          </cell>
          <cell r="AI254">
            <v>440</v>
          </cell>
        </row>
        <row r="255">
          <cell r="S255">
            <v>39427</v>
          </cell>
          <cell r="U255">
            <v>57.3</v>
          </cell>
          <cell r="V255">
            <v>60.7</v>
          </cell>
          <cell r="X255">
            <v>39427</v>
          </cell>
          <cell r="Z255">
            <v>212.9</v>
          </cell>
          <cell r="AA255">
            <v>284.5</v>
          </cell>
          <cell r="AC255">
            <v>39435</v>
          </cell>
          <cell r="AD255">
            <v>156.16</v>
          </cell>
          <cell r="AE255">
            <v>171.5</v>
          </cell>
          <cell r="AG255">
            <v>39435</v>
          </cell>
          <cell r="AH255">
            <v>383.5</v>
          </cell>
          <cell r="AI255">
            <v>437.75</v>
          </cell>
        </row>
        <row r="256">
          <cell r="S256">
            <v>39428</v>
          </cell>
          <cell r="U256">
            <v>56.2</v>
          </cell>
          <cell r="V256">
            <v>58.9</v>
          </cell>
          <cell r="X256">
            <v>39428</v>
          </cell>
          <cell r="Z256">
            <v>213</v>
          </cell>
          <cell r="AA256">
            <v>284.6</v>
          </cell>
          <cell r="AC256">
            <v>39436</v>
          </cell>
          <cell r="AD256">
            <v>154.91</v>
          </cell>
          <cell r="AE256">
            <v>170.5</v>
          </cell>
          <cell r="AG256">
            <v>39436</v>
          </cell>
          <cell r="AH256">
            <v>388.25</v>
          </cell>
          <cell r="AI256">
            <v>442.75</v>
          </cell>
        </row>
        <row r="257">
          <cell r="S257">
            <v>39429</v>
          </cell>
          <cell r="U257">
            <v>56.5</v>
          </cell>
          <cell r="V257">
            <v>59.2</v>
          </cell>
          <cell r="X257">
            <v>39429</v>
          </cell>
          <cell r="Z257">
            <v>213</v>
          </cell>
          <cell r="AA257">
            <v>284.6</v>
          </cell>
          <cell r="AC257">
            <v>39437</v>
          </cell>
          <cell r="AD257">
            <v>154.66</v>
          </cell>
          <cell r="AE257">
            <v>171</v>
          </cell>
          <cell r="AG257">
            <v>39437</v>
          </cell>
          <cell r="AH257">
            <v>388</v>
          </cell>
          <cell r="AI257">
            <v>442.25</v>
          </cell>
        </row>
        <row r="258">
          <cell r="S258">
            <v>39430</v>
          </cell>
          <cell r="U258">
            <v>56.2</v>
          </cell>
          <cell r="V258">
            <v>59.2</v>
          </cell>
          <cell r="X258">
            <v>39430</v>
          </cell>
          <cell r="Z258">
            <v>213</v>
          </cell>
          <cell r="AA258">
            <v>284.6</v>
          </cell>
          <cell r="AC258">
            <v>39440</v>
          </cell>
          <cell r="AD258">
            <v>154.66</v>
          </cell>
          <cell r="AE258">
            <v>171.75</v>
          </cell>
          <cell r="AG258">
            <v>39440</v>
          </cell>
          <cell r="AH258">
            <v>388</v>
          </cell>
          <cell r="AI258">
            <v>443</v>
          </cell>
        </row>
        <row r="259">
          <cell r="S259">
            <v>39433</v>
          </cell>
          <cell r="U259">
            <v>56.4</v>
          </cell>
          <cell r="V259">
            <v>57.4</v>
          </cell>
          <cell r="X259">
            <v>39433</v>
          </cell>
          <cell r="Z259">
            <v>227.2</v>
          </cell>
          <cell r="AA259">
            <v>300.9</v>
          </cell>
          <cell r="AC259">
            <v>39442</v>
          </cell>
          <cell r="AD259">
            <v>152.91</v>
          </cell>
          <cell r="AE259">
            <v>170.5</v>
          </cell>
          <cell r="AG259">
            <v>39442</v>
          </cell>
          <cell r="AH259">
            <v>386.25</v>
          </cell>
          <cell r="AI259">
            <v>441.75</v>
          </cell>
        </row>
        <row r="260">
          <cell r="S260">
            <v>39434</v>
          </cell>
          <cell r="U260">
            <v>56.5</v>
          </cell>
          <cell r="V260">
            <v>57.5</v>
          </cell>
          <cell r="X260">
            <v>39434</v>
          </cell>
          <cell r="Z260">
            <v>227.1</v>
          </cell>
          <cell r="AA260">
            <v>301</v>
          </cell>
          <cell r="AC260">
            <v>39443</v>
          </cell>
          <cell r="AD260">
            <v>153.66</v>
          </cell>
          <cell r="AE260">
            <v>170.75</v>
          </cell>
          <cell r="AG260">
            <v>39443</v>
          </cell>
          <cell r="AH260">
            <v>388</v>
          </cell>
          <cell r="AI260">
            <v>443</v>
          </cell>
        </row>
        <row r="261">
          <cell r="S261">
            <v>39435</v>
          </cell>
          <cell r="U261">
            <v>56.3</v>
          </cell>
          <cell r="V261">
            <v>57.9</v>
          </cell>
          <cell r="X261">
            <v>39435</v>
          </cell>
          <cell r="Z261">
            <v>227.1</v>
          </cell>
          <cell r="AA261">
            <v>301.1</v>
          </cell>
          <cell r="AC261">
            <v>39444</v>
          </cell>
          <cell r="AD261">
            <v>150.16</v>
          </cell>
          <cell r="AE261">
            <v>166.75</v>
          </cell>
          <cell r="AG261">
            <v>39444</v>
          </cell>
          <cell r="AH261">
            <v>371.5</v>
          </cell>
          <cell r="AI261">
            <v>429</v>
          </cell>
        </row>
        <row r="262">
          <cell r="S262">
            <v>39436</v>
          </cell>
          <cell r="U262">
            <v>56.6</v>
          </cell>
          <cell r="V262">
            <v>57.3</v>
          </cell>
          <cell r="X262">
            <v>39436</v>
          </cell>
          <cell r="Z262">
            <v>233.8</v>
          </cell>
          <cell r="AA262">
            <v>295.1</v>
          </cell>
          <cell r="AC262">
            <v>39447</v>
          </cell>
          <cell r="AD262">
            <v>149.91</v>
          </cell>
          <cell r="AE262">
            <v>165.75</v>
          </cell>
          <cell r="AG262">
            <v>39447</v>
          </cell>
          <cell r="AH262">
            <v>370.25</v>
          </cell>
          <cell r="AI262">
            <v>419</v>
          </cell>
        </row>
        <row r="263">
          <cell r="S263">
            <v>39437</v>
          </cell>
          <cell r="U263">
            <v>58.6</v>
          </cell>
          <cell r="V263">
            <v>58.8</v>
          </cell>
          <cell r="X263">
            <v>39437</v>
          </cell>
          <cell r="Z263">
            <v>244.9</v>
          </cell>
          <cell r="AA263">
            <v>300.9</v>
          </cell>
          <cell r="AC263">
            <v>39449</v>
          </cell>
          <cell r="AD263">
            <v>149.66</v>
          </cell>
          <cell r="AE263">
            <v>166</v>
          </cell>
          <cell r="AG263">
            <v>39449</v>
          </cell>
          <cell r="AH263">
            <v>371</v>
          </cell>
          <cell r="AI263">
            <v>420.25</v>
          </cell>
        </row>
        <row r="264">
          <cell r="S264">
            <v>39440</v>
          </cell>
          <cell r="U264">
            <v>61.5</v>
          </cell>
          <cell r="V264">
            <v>61.4</v>
          </cell>
          <cell r="X264">
            <v>39440</v>
          </cell>
          <cell r="Z264">
            <v>289.2</v>
          </cell>
          <cell r="AA264">
            <v>299</v>
          </cell>
          <cell r="AC264">
            <v>39450</v>
          </cell>
          <cell r="AD264">
            <v>152.16</v>
          </cell>
          <cell r="AE264">
            <v>168</v>
          </cell>
          <cell r="AG264">
            <v>39450</v>
          </cell>
          <cell r="AH264">
            <v>373.5</v>
          </cell>
          <cell r="AI264">
            <v>422.25</v>
          </cell>
        </row>
        <row r="265">
          <cell r="S265">
            <v>39442</v>
          </cell>
          <cell r="U265">
            <v>61.5</v>
          </cell>
          <cell r="V265">
            <v>61.4</v>
          </cell>
          <cell r="X265">
            <v>39442</v>
          </cell>
          <cell r="Z265">
            <v>289.2</v>
          </cell>
          <cell r="AA265">
            <v>299</v>
          </cell>
          <cell r="AC265">
            <v>39451</v>
          </cell>
          <cell r="AD265">
            <v>150.16</v>
          </cell>
          <cell r="AE265">
            <v>167.5</v>
          </cell>
          <cell r="AG265">
            <v>39451</v>
          </cell>
          <cell r="AH265">
            <v>371.5</v>
          </cell>
          <cell r="AI265">
            <v>421.75</v>
          </cell>
        </row>
        <row r="266">
          <cell r="S266">
            <v>39443</v>
          </cell>
          <cell r="U266">
            <v>61.5</v>
          </cell>
          <cell r="V266">
            <v>61.3</v>
          </cell>
          <cell r="X266">
            <v>39443</v>
          </cell>
          <cell r="Z266">
            <v>289.2</v>
          </cell>
          <cell r="AA266">
            <v>299</v>
          </cell>
          <cell r="AC266">
            <v>39454</v>
          </cell>
          <cell r="AD266">
            <v>148.91</v>
          </cell>
          <cell r="AE266">
            <v>167.5</v>
          </cell>
          <cell r="AG266">
            <v>39454</v>
          </cell>
          <cell r="AH266">
            <v>372.25</v>
          </cell>
          <cell r="AI266">
            <v>423.75</v>
          </cell>
        </row>
        <row r="267">
          <cell r="S267">
            <v>39444</v>
          </cell>
          <cell r="U267">
            <v>60.9</v>
          </cell>
          <cell r="V267">
            <v>63.8</v>
          </cell>
          <cell r="X267">
            <v>39444</v>
          </cell>
          <cell r="Z267">
            <v>261.5</v>
          </cell>
          <cell r="AA267">
            <v>313.2</v>
          </cell>
          <cell r="AC267">
            <v>39455</v>
          </cell>
          <cell r="AD267">
            <v>148.16</v>
          </cell>
          <cell r="AE267">
            <v>167.25</v>
          </cell>
          <cell r="AG267">
            <v>39455</v>
          </cell>
          <cell r="AH267">
            <v>375.5</v>
          </cell>
          <cell r="AI267">
            <v>427.5</v>
          </cell>
        </row>
        <row r="268">
          <cell r="S268">
            <v>39447</v>
          </cell>
          <cell r="U268">
            <v>62.6</v>
          </cell>
          <cell r="V268">
            <v>64.1</v>
          </cell>
          <cell r="X268">
            <v>39447</v>
          </cell>
          <cell r="Z268">
            <v>261.9</v>
          </cell>
          <cell r="AA268">
            <v>312.4</v>
          </cell>
          <cell r="AC268">
            <v>39456</v>
          </cell>
          <cell r="AD268">
            <v>156.41</v>
          </cell>
          <cell r="AE268">
            <v>174.25</v>
          </cell>
          <cell r="AG268">
            <v>39456</v>
          </cell>
          <cell r="AH268">
            <v>393.75</v>
          </cell>
          <cell r="AI268">
            <v>444.5</v>
          </cell>
        </row>
        <row r="269">
          <cell r="S269">
            <v>39449</v>
          </cell>
          <cell r="U269">
            <v>63.2</v>
          </cell>
          <cell r="V269">
            <v>65.3</v>
          </cell>
          <cell r="X269">
            <v>39449</v>
          </cell>
          <cell r="Z269">
            <v>261.9</v>
          </cell>
          <cell r="AA269">
            <v>314.8</v>
          </cell>
          <cell r="AC269">
            <v>39457</v>
          </cell>
          <cell r="AD269">
            <v>149.91</v>
          </cell>
          <cell r="AE269">
            <v>168.5</v>
          </cell>
          <cell r="AG269">
            <v>39457</v>
          </cell>
          <cell r="AH269">
            <v>380.25</v>
          </cell>
          <cell r="AI269">
            <v>431.75</v>
          </cell>
        </row>
        <row r="270">
          <cell r="S270">
            <v>39450</v>
          </cell>
          <cell r="U270">
            <v>62.3</v>
          </cell>
          <cell r="V270">
            <v>65.7</v>
          </cell>
          <cell r="X270">
            <v>39450</v>
          </cell>
          <cell r="Z270">
            <v>257.1</v>
          </cell>
          <cell r="AA270">
            <v>311.8</v>
          </cell>
          <cell r="AC270">
            <v>39458</v>
          </cell>
          <cell r="AD270">
            <v>149.66</v>
          </cell>
          <cell r="AE270">
            <v>167.75</v>
          </cell>
          <cell r="AG270">
            <v>39458</v>
          </cell>
          <cell r="AH270">
            <v>388</v>
          </cell>
          <cell r="AI270">
            <v>439</v>
          </cell>
        </row>
        <row r="271">
          <cell r="S271">
            <v>39451</v>
          </cell>
          <cell r="U271">
            <v>63.2</v>
          </cell>
          <cell r="V271">
            <v>65.6</v>
          </cell>
          <cell r="X271">
            <v>39451</v>
          </cell>
          <cell r="Z271">
            <v>262</v>
          </cell>
          <cell r="AA271">
            <v>319.7</v>
          </cell>
          <cell r="AC271">
            <v>39461</v>
          </cell>
          <cell r="AD271">
            <v>145.91</v>
          </cell>
          <cell r="AE271">
            <v>162.75</v>
          </cell>
          <cell r="AG271">
            <v>39461</v>
          </cell>
          <cell r="AH271">
            <v>384.25</v>
          </cell>
          <cell r="AI271">
            <v>436</v>
          </cell>
        </row>
        <row r="272">
          <cell r="S272">
            <v>39454</v>
          </cell>
          <cell r="U272">
            <v>63</v>
          </cell>
          <cell r="V272">
            <v>65.7</v>
          </cell>
          <cell r="X272">
            <v>39454</v>
          </cell>
          <cell r="Z272">
            <v>262</v>
          </cell>
          <cell r="AA272">
            <v>319.8</v>
          </cell>
          <cell r="AC272">
            <v>39462</v>
          </cell>
          <cell r="AD272">
            <v>148.16</v>
          </cell>
          <cell r="AE272">
            <v>162</v>
          </cell>
          <cell r="AG272">
            <v>39462</v>
          </cell>
          <cell r="AH272">
            <v>403.5</v>
          </cell>
          <cell r="AI272">
            <v>454.25</v>
          </cell>
        </row>
        <row r="273">
          <cell r="S273">
            <v>39455</v>
          </cell>
          <cell r="U273">
            <v>63.3</v>
          </cell>
          <cell r="V273">
            <v>63.8</v>
          </cell>
          <cell r="X273">
            <v>39455</v>
          </cell>
          <cell r="Z273">
            <v>262</v>
          </cell>
          <cell r="AA273">
            <v>317.4</v>
          </cell>
          <cell r="AC273">
            <v>39463</v>
          </cell>
          <cell r="AD273">
            <v>149.91</v>
          </cell>
          <cell r="AE273">
            <v>167</v>
          </cell>
          <cell r="AG273">
            <v>39463</v>
          </cell>
          <cell r="AH273">
            <v>418.25</v>
          </cell>
          <cell r="AI273">
            <v>472.25</v>
          </cell>
        </row>
        <row r="274">
          <cell r="S274">
            <v>39456</v>
          </cell>
          <cell r="U274">
            <v>60.9</v>
          </cell>
          <cell r="V274">
            <v>64.5</v>
          </cell>
          <cell r="X274">
            <v>39456</v>
          </cell>
          <cell r="Z274">
            <v>298</v>
          </cell>
          <cell r="AA274">
            <v>320.3</v>
          </cell>
          <cell r="AC274">
            <v>39464</v>
          </cell>
          <cell r="AD274">
            <v>160.66</v>
          </cell>
          <cell r="AE274">
            <v>177.5</v>
          </cell>
          <cell r="AG274">
            <v>39464</v>
          </cell>
          <cell r="AH274">
            <v>439</v>
          </cell>
          <cell r="AI274">
            <v>492.75</v>
          </cell>
        </row>
        <row r="275">
          <cell r="S275">
            <v>39457</v>
          </cell>
          <cell r="U275">
            <v>61.4</v>
          </cell>
          <cell r="V275">
            <v>67.2</v>
          </cell>
          <cell r="X275">
            <v>39457</v>
          </cell>
          <cell r="Z275">
            <v>298</v>
          </cell>
          <cell r="AA275">
            <v>338.5</v>
          </cell>
          <cell r="AC275">
            <v>39465</v>
          </cell>
          <cell r="AD275">
            <v>167.41</v>
          </cell>
          <cell r="AE275">
            <v>185.25</v>
          </cell>
          <cell r="AG275">
            <v>39465</v>
          </cell>
          <cell r="AH275">
            <v>470.75</v>
          </cell>
          <cell r="AI275">
            <v>524.5</v>
          </cell>
        </row>
        <row r="276">
          <cell r="S276">
            <v>39458</v>
          </cell>
          <cell r="U276">
            <v>60.8</v>
          </cell>
          <cell r="V276">
            <v>67.2</v>
          </cell>
          <cell r="X276">
            <v>39458</v>
          </cell>
          <cell r="Z276">
            <v>298</v>
          </cell>
          <cell r="AA276">
            <v>346.7</v>
          </cell>
          <cell r="AC276">
            <v>39469</v>
          </cell>
          <cell r="AD276">
            <v>188.91</v>
          </cell>
          <cell r="AE276">
            <v>205.75</v>
          </cell>
          <cell r="AG276">
            <v>39469</v>
          </cell>
          <cell r="AH276">
            <v>492.25</v>
          </cell>
          <cell r="AI276">
            <v>545</v>
          </cell>
        </row>
        <row r="277">
          <cell r="S277">
            <v>39461</v>
          </cell>
          <cell r="U277">
            <v>62.2</v>
          </cell>
          <cell r="V277">
            <v>65.7</v>
          </cell>
          <cell r="X277">
            <v>39461</v>
          </cell>
          <cell r="Z277">
            <v>298</v>
          </cell>
          <cell r="AA277">
            <v>315.3</v>
          </cell>
          <cell r="AC277">
            <v>39470</v>
          </cell>
          <cell r="AD277">
            <v>201.91</v>
          </cell>
          <cell r="AE277">
            <v>219.75</v>
          </cell>
          <cell r="AG277">
            <v>39470</v>
          </cell>
          <cell r="AH277">
            <v>520.25</v>
          </cell>
          <cell r="AI277">
            <v>574</v>
          </cell>
        </row>
        <row r="278">
          <cell r="S278">
            <v>39462</v>
          </cell>
          <cell r="U278">
            <v>62.2</v>
          </cell>
          <cell r="V278">
            <v>64.9</v>
          </cell>
          <cell r="X278">
            <v>39462</v>
          </cell>
          <cell r="Z278">
            <v>298</v>
          </cell>
          <cell r="AA278">
            <v>303.1</v>
          </cell>
          <cell r="AC278">
            <v>39471</v>
          </cell>
          <cell r="AD278">
            <v>190.41</v>
          </cell>
          <cell r="AE278">
            <v>207.75</v>
          </cell>
          <cell r="AG278">
            <v>39471</v>
          </cell>
          <cell r="AH278">
            <v>493.75</v>
          </cell>
          <cell r="AI278">
            <v>547</v>
          </cell>
        </row>
        <row r="279">
          <cell r="S279">
            <v>39463</v>
          </cell>
          <cell r="U279">
            <v>61.9</v>
          </cell>
          <cell r="V279">
            <v>65</v>
          </cell>
          <cell r="X279">
            <v>39463</v>
          </cell>
          <cell r="Z279">
            <v>297.9</v>
          </cell>
          <cell r="AA279">
            <v>309.9</v>
          </cell>
          <cell r="AC279">
            <v>39472</v>
          </cell>
          <cell r="AD279">
            <v>190.66</v>
          </cell>
          <cell r="AE279">
            <v>205.75</v>
          </cell>
          <cell r="AG279">
            <v>39472</v>
          </cell>
          <cell r="AH279">
            <v>519</v>
          </cell>
          <cell r="AI279">
            <v>570</v>
          </cell>
        </row>
        <row r="280">
          <cell r="S280">
            <v>39464</v>
          </cell>
          <cell r="U280">
            <v>60.6</v>
          </cell>
          <cell r="V280">
            <v>63.2</v>
          </cell>
          <cell r="X280">
            <v>39464</v>
          </cell>
          <cell r="Z280">
            <v>297.9</v>
          </cell>
          <cell r="AA280">
            <v>303.4</v>
          </cell>
          <cell r="AC280">
            <v>39475</v>
          </cell>
          <cell r="AD280">
            <v>193.91</v>
          </cell>
          <cell r="AE280">
            <v>206.5</v>
          </cell>
          <cell r="AG280">
            <v>39475</v>
          </cell>
          <cell r="AH280">
            <v>519.25</v>
          </cell>
          <cell r="AI280">
            <v>580.75</v>
          </cell>
        </row>
        <row r="281">
          <cell r="S281">
            <v>39465</v>
          </cell>
          <cell r="U281">
            <v>60.7</v>
          </cell>
          <cell r="V281">
            <v>64.2</v>
          </cell>
          <cell r="X281">
            <v>39465</v>
          </cell>
          <cell r="Z281">
            <v>302.7</v>
          </cell>
          <cell r="AA281">
            <v>307.4</v>
          </cell>
          <cell r="AC281">
            <v>39476</v>
          </cell>
          <cell r="AD281">
            <v>192.16</v>
          </cell>
          <cell r="AE281">
            <v>204</v>
          </cell>
          <cell r="AG281">
            <v>39476</v>
          </cell>
          <cell r="AH281">
            <v>524.5</v>
          </cell>
          <cell r="AI281">
            <v>590.25</v>
          </cell>
        </row>
        <row r="282">
          <cell r="S282">
            <v>39468</v>
          </cell>
          <cell r="U282">
            <v>60.3</v>
          </cell>
          <cell r="V282">
            <v>63.1</v>
          </cell>
          <cell r="X282">
            <v>39468</v>
          </cell>
          <cell r="Z282">
            <v>239.2</v>
          </cell>
          <cell r="AA282">
            <v>304.4</v>
          </cell>
          <cell r="AC282">
            <v>39477</v>
          </cell>
          <cell r="AD282">
            <v>190.16</v>
          </cell>
          <cell r="AE282">
            <v>202.25</v>
          </cell>
          <cell r="AG282">
            <v>39477</v>
          </cell>
          <cell r="AH282">
            <v>524.5</v>
          </cell>
          <cell r="AI282">
            <v>590.5</v>
          </cell>
        </row>
        <row r="283">
          <cell r="S283">
            <v>39469</v>
          </cell>
          <cell r="U283">
            <v>60.4</v>
          </cell>
          <cell r="V283">
            <v>63.2</v>
          </cell>
          <cell r="X283">
            <v>39469</v>
          </cell>
          <cell r="Z283">
            <v>239.1</v>
          </cell>
          <cell r="AA283">
            <v>311.2</v>
          </cell>
          <cell r="AC283">
            <v>39479</v>
          </cell>
          <cell r="AD283">
            <v>200.41</v>
          </cell>
          <cell r="AE283">
            <v>211.75</v>
          </cell>
          <cell r="AG283">
            <v>39479</v>
          </cell>
          <cell r="AH283">
            <v>527.75</v>
          </cell>
          <cell r="AI283">
            <v>587</v>
          </cell>
        </row>
        <row r="284">
          <cell r="S284">
            <v>39470</v>
          </cell>
          <cell r="U284">
            <v>63.2</v>
          </cell>
          <cell r="V284">
            <v>63.2</v>
          </cell>
          <cell r="X284">
            <v>39470</v>
          </cell>
          <cell r="Z284">
            <v>240.8</v>
          </cell>
          <cell r="AA284">
            <v>308.3</v>
          </cell>
          <cell r="AC284">
            <v>39482</v>
          </cell>
          <cell r="AD284">
            <v>205.16</v>
          </cell>
          <cell r="AE284">
            <v>214.75</v>
          </cell>
          <cell r="AG284">
            <v>39482</v>
          </cell>
          <cell r="AH284">
            <v>529.5</v>
          </cell>
          <cell r="AI284">
            <v>587</v>
          </cell>
        </row>
        <row r="285">
          <cell r="S285">
            <v>39471</v>
          </cell>
          <cell r="U285">
            <v>63.4</v>
          </cell>
          <cell r="V285">
            <v>64.8</v>
          </cell>
          <cell r="X285">
            <v>39471</v>
          </cell>
          <cell r="Z285">
            <v>240.8</v>
          </cell>
          <cell r="AA285">
            <v>308.3</v>
          </cell>
          <cell r="AC285">
            <v>39483</v>
          </cell>
          <cell r="AD285">
            <v>219.66</v>
          </cell>
          <cell r="AE285">
            <v>229.75</v>
          </cell>
          <cell r="AG285">
            <v>39483</v>
          </cell>
          <cell r="AH285">
            <v>562</v>
          </cell>
          <cell r="AI285">
            <v>620</v>
          </cell>
        </row>
        <row r="286">
          <cell r="S286">
            <v>39472</v>
          </cell>
          <cell r="U286">
            <v>65.9</v>
          </cell>
          <cell r="V286">
            <v>67.5</v>
          </cell>
          <cell r="X286">
            <v>39472</v>
          </cell>
          <cell r="Z286">
            <v>240.8</v>
          </cell>
          <cell r="AA286">
            <v>308.3</v>
          </cell>
          <cell r="AC286">
            <v>39484</v>
          </cell>
          <cell r="AD286">
            <v>237.16</v>
          </cell>
          <cell r="AE286">
            <v>248.5</v>
          </cell>
          <cell r="AG286">
            <v>39484</v>
          </cell>
          <cell r="AH286">
            <v>571.5</v>
          </cell>
          <cell r="AI286">
            <v>630.75</v>
          </cell>
        </row>
        <row r="287">
          <cell r="S287">
            <v>39475</v>
          </cell>
          <cell r="U287">
            <v>66.4</v>
          </cell>
          <cell r="V287">
            <v>67.5</v>
          </cell>
          <cell r="X287">
            <v>39475</v>
          </cell>
          <cell r="Z287">
            <v>240.8</v>
          </cell>
          <cell r="AA287">
            <v>308.3</v>
          </cell>
          <cell r="AC287">
            <v>39485</v>
          </cell>
          <cell r="AD287">
            <v>241.91</v>
          </cell>
          <cell r="AE287">
            <v>254.25</v>
          </cell>
          <cell r="AG287">
            <v>39485</v>
          </cell>
          <cell r="AH287">
            <v>586.25</v>
          </cell>
          <cell r="AI287">
            <v>646.5</v>
          </cell>
        </row>
        <row r="288">
          <cell r="S288">
            <v>39476</v>
          </cell>
          <cell r="U288">
            <v>66.7</v>
          </cell>
          <cell r="V288">
            <v>68.9</v>
          </cell>
          <cell r="X288">
            <v>39476</v>
          </cell>
          <cell r="Z288">
            <v>240.8</v>
          </cell>
          <cell r="AA288">
            <v>308.3</v>
          </cell>
          <cell r="AC288">
            <v>39486</v>
          </cell>
          <cell r="AD288">
            <v>254.91</v>
          </cell>
          <cell r="AE288">
            <v>266</v>
          </cell>
          <cell r="AG288">
            <v>39486</v>
          </cell>
          <cell r="AH288">
            <v>599.25</v>
          </cell>
          <cell r="AI288">
            <v>658.25</v>
          </cell>
        </row>
        <row r="289">
          <cell r="S289">
            <v>39477</v>
          </cell>
          <cell r="U289">
            <v>66.7</v>
          </cell>
          <cell r="V289">
            <v>69</v>
          </cell>
          <cell r="X289">
            <v>39477</v>
          </cell>
          <cell r="Z289">
            <v>240.8</v>
          </cell>
          <cell r="AA289">
            <v>323.1</v>
          </cell>
          <cell r="AC289">
            <v>39489</v>
          </cell>
          <cell r="AD289">
            <v>270.41</v>
          </cell>
          <cell r="AE289">
            <v>283.5</v>
          </cell>
          <cell r="AG289">
            <v>39489</v>
          </cell>
          <cell r="AH289">
            <v>639.75</v>
          </cell>
          <cell r="AI289">
            <v>700.75</v>
          </cell>
        </row>
        <row r="290">
          <cell r="S290">
            <v>39478</v>
          </cell>
          <cell r="U290">
            <v>68.1</v>
          </cell>
          <cell r="V290">
            <v>70.5</v>
          </cell>
          <cell r="X290">
            <v>39478</v>
          </cell>
          <cell r="Z290">
            <v>241</v>
          </cell>
          <cell r="AA290">
            <v>332.6</v>
          </cell>
          <cell r="AC290">
            <v>39490</v>
          </cell>
          <cell r="AD290">
            <v>285.66</v>
          </cell>
          <cell r="AE290">
            <v>297.5</v>
          </cell>
          <cell r="AG290">
            <v>39490</v>
          </cell>
          <cell r="AH290">
            <v>640</v>
          </cell>
          <cell r="AI290">
            <v>700.75</v>
          </cell>
        </row>
        <row r="291">
          <cell r="S291">
            <v>39479</v>
          </cell>
          <cell r="U291">
            <v>68.3</v>
          </cell>
          <cell r="V291">
            <v>73.8</v>
          </cell>
          <cell r="X291">
            <v>39479</v>
          </cell>
          <cell r="Z291">
            <v>292.2</v>
          </cell>
          <cell r="AA291">
            <v>362.7</v>
          </cell>
          <cell r="AC291">
            <v>39491</v>
          </cell>
          <cell r="AD291">
            <v>287.41</v>
          </cell>
          <cell r="AE291">
            <v>294</v>
          </cell>
          <cell r="AG291">
            <v>39491</v>
          </cell>
          <cell r="AH291">
            <v>640.75</v>
          </cell>
          <cell r="AI291">
            <v>701.25</v>
          </cell>
        </row>
        <row r="292">
          <cell r="S292">
            <v>39482</v>
          </cell>
          <cell r="U292">
            <v>69.6</v>
          </cell>
          <cell r="V292">
            <v>75.1</v>
          </cell>
          <cell r="X292">
            <v>39482</v>
          </cell>
          <cell r="Z292">
            <v>285.1</v>
          </cell>
          <cell r="AA292">
            <v>365.1</v>
          </cell>
          <cell r="AC292">
            <v>39492</v>
          </cell>
          <cell r="AD292">
            <v>278.16</v>
          </cell>
          <cell r="AE292">
            <v>285.5</v>
          </cell>
          <cell r="AG292">
            <v>39492</v>
          </cell>
          <cell r="AH292">
            <v>641.5</v>
          </cell>
          <cell r="AI292">
            <v>702.75</v>
          </cell>
        </row>
        <row r="293">
          <cell r="S293">
            <v>39483</v>
          </cell>
          <cell r="U293">
            <v>71.9</v>
          </cell>
          <cell r="V293">
            <v>81.4</v>
          </cell>
          <cell r="X293">
            <v>39483</v>
          </cell>
          <cell r="Z293">
            <v>321.2</v>
          </cell>
          <cell r="AA293">
            <v>359.7</v>
          </cell>
          <cell r="AC293">
            <v>39493</v>
          </cell>
          <cell r="AD293">
            <v>276.66</v>
          </cell>
          <cell r="AE293">
            <v>284.75</v>
          </cell>
          <cell r="AG293">
            <v>39493</v>
          </cell>
          <cell r="AH293">
            <v>653</v>
          </cell>
          <cell r="AI293">
            <v>712</v>
          </cell>
        </row>
        <row r="294">
          <cell r="S294">
            <v>39484</v>
          </cell>
          <cell r="U294">
            <v>72.5</v>
          </cell>
          <cell r="V294">
            <v>79.7</v>
          </cell>
          <cell r="X294">
            <v>39484</v>
          </cell>
          <cell r="Z294">
            <v>339.9</v>
          </cell>
          <cell r="AA294">
            <v>363.9</v>
          </cell>
          <cell r="AC294">
            <v>39497</v>
          </cell>
          <cell r="AD294">
            <v>279.66</v>
          </cell>
          <cell r="AE294">
            <v>287.25</v>
          </cell>
          <cell r="AG294">
            <v>39497</v>
          </cell>
          <cell r="AH294">
            <v>647</v>
          </cell>
          <cell r="AI294">
            <v>705.5</v>
          </cell>
        </row>
        <row r="295">
          <cell r="S295">
            <v>39485</v>
          </cell>
          <cell r="U295">
            <v>72.7</v>
          </cell>
          <cell r="V295">
            <v>78.4</v>
          </cell>
          <cell r="X295">
            <v>39485</v>
          </cell>
          <cell r="Z295">
            <v>339.9</v>
          </cell>
          <cell r="AA295">
            <v>363.9</v>
          </cell>
          <cell r="AC295">
            <v>39498</v>
          </cell>
          <cell r="AD295">
            <v>279.41</v>
          </cell>
          <cell r="AE295">
            <v>281.75</v>
          </cell>
          <cell r="AG295">
            <v>39498</v>
          </cell>
          <cell r="AH295">
            <v>636.75</v>
          </cell>
          <cell r="AI295">
            <v>693</v>
          </cell>
        </row>
        <row r="296">
          <cell r="S296">
            <v>39486</v>
          </cell>
          <cell r="U296">
            <v>72.9</v>
          </cell>
          <cell r="V296">
            <v>78.1</v>
          </cell>
          <cell r="X296">
            <v>39486</v>
          </cell>
          <cell r="Z296">
            <v>339.9</v>
          </cell>
          <cell r="AA296">
            <v>363.7</v>
          </cell>
          <cell r="AC296">
            <v>39499</v>
          </cell>
          <cell r="AD296">
            <v>274.16</v>
          </cell>
          <cell r="AE296">
            <v>278.5</v>
          </cell>
          <cell r="AG296">
            <v>39499</v>
          </cell>
          <cell r="AH296">
            <v>623.5</v>
          </cell>
          <cell r="AI296">
            <v>681.75</v>
          </cell>
        </row>
        <row r="297">
          <cell r="S297">
            <v>39489</v>
          </cell>
          <cell r="U297">
            <v>76.3</v>
          </cell>
          <cell r="V297">
            <v>80.5</v>
          </cell>
          <cell r="X297">
            <v>39489</v>
          </cell>
          <cell r="Z297">
            <v>342.7</v>
          </cell>
          <cell r="AA297">
            <v>373.4</v>
          </cell>
          <cell r="AC297">
            <v>39500</v>
          </cell>
          <cell r="AD297">
            <v>276.16</v>
          </cell>
          <cell r="AE297">
            <v>281.5</v>
          </cell>
          <cell r="AG297">
            <v>39500</v>
          </cell>
          <cell r="AH297">
            <v>617.5</v>
          </cell>
          <cell r="AI297">
            <v>676.75</v>
          </cell>
        </row>
        <row r="298">
          <cell r="S298">
            <v>39490</v>
          </cell>
          <cell r="U298">
            <v>76</v>
          </cell>
          <cell r="V298">
            <v>80.6</v>
          </cell>
          <cell r="X298">
            <v>39490</v>
          </cell>
          <cell r="Z298">
            <v>342.7</v>
          </cell>
          <cell r="AA298">
            <v>373.4</v>
          </cell>
          <cell r="AC298">
            <v>39503</v>
          </cell>
          <cell r="AD298">
            <v>274.91</v>
          </cell>
          <cell r="AE298">
            <v>279.5</v>
          </cell>
          <cell r="AG298">
            <v>39503</v>
          </cell>
          <cell r="AH298">
            <v>611.25</v>
          </cell>
          <cell r="AI298">
            <v>669.75</v>
          </cell>
        </row>
        <row r="299">
          <cell r="S299">
            <v>39491</v>
          </cell>
          <cell r="U299">
            <v>75.1</v>
          </cell>
          <cell r="V299">
            <v>80.4</v>
          </cell>
          <cell r="X299">
            <v>39491</v>
          </cell>
          <cell r="Z299">
            <v>342.7</v>
          </cell>
          <cell r="AA299">
            <v>373.8</v>
          </cell>
          <cell r="AC299">
            <v>39504</v>
          </cell>
          <cell r="AD299">
            <v>278.16</v>
          </cell>
          <cell r="AE299">
            <v>279</v>
          </cell>
          <cell r="AG299">
            <v>39504</v>
          </cell>
          <cell r="AH299">
            <v>608.5</v>
          </cell>
          <cell r="AI299">
            <v>665.25</v>
          </cell>
        </row>
        <row r="300">
          <cell r="S300">
            <v>39492</v>
          </cell>
          <cell r="U300">
            <v>77.8</v>
          </cell>
          <cell r="V300">
            <v>86.6</v>
          </cell>
          <cell r="X300">
            <v>39492</v>
          </cell>
          <cell r="Z300">
            <v>342.7</v>
          </cell>
          <cell r="AA300">
            <v>377.4</v>
          </cell>
          <cell r="AC300">
            <v>39505</v>
          </cell>
          <cell r="AD300">
            <v>275.41</v>
          </cell>
          <cell r="AE300">
            <v>270.75</v>
          </cell>
          <cell r="AG300">
            <v>39505</v>
          </cell>
          <cell r="AH300">
            <v>635.75</v>
          </cell>
          <cell r="AI300">
            <v>692</v>
          </cell>
        </row>
        <row r="301">
          <cell r="S301">
            <v>39493</v>
          </cell>
          <cell r="U301">
            <v>79.3</v>
          </cell>
          <cell r="V301">
            <v>85.7</v>
          </cell>
          <cell r="X301">
            <v>39493</v>
          </cell>
          <cell r="Z301">
            <v>342.8</v>
          </cell>
          <cell r="AA301">
            <v>387</v>
          </cell>
          <cell r="AC301">
            <v>39506</v>
          </cell>
          <cell r="AD301">
            <v>281.41</v>
          </cell>
          <cell r="AE301">
            <v>282</v>
          </cell>
          <cell r="AG301">
            <v>39506</v>
          </cell>
          <cell r="AH301">
            <v>666.75</v>
          </cell>
          <cell r="AI301">
            <v>724.25</v>
          </cell>
        </row>
        <row r="302">
          <cell r="S302">
            <v>39496</v>
          </cell>
          <cell r="U302">
            <v>82.6</v>
          </cell>
          <cell r="V302">
            <v>92.3</v>
          </cell>
          <cell r="X302">
            <v>39496</v>
          </cell>
          <cell r="Z302">
            <v>347.1</v>
          </cell>
          <cell r="AA302">
            <v>386.6</v>
          </cell>
          <cell r="AC302">
            <v>39507</v>
          </cell>
          <cell r="AD302">
            <v>282.16</v>
          </cell>
          <cell r="AE302">
            <v>281.25</v>
          </cell>
          <cell r="AG302">
            <v>39507</v>
          </cell>
          <cell r="AH302">
            <v>722.5</v>
          </cell>
          <cell r="AI302">
            <v>778.5</v>
          </cell>
        </row>
        <row r="303">
          <cell r="S303">
            <v>39497</v>
          </cell>
          <cell r="U303">
            <v>85.4</v>
          </cell>
          <cell r="V303">
            <v>91.6</v>
          </cell>
          <cell r="X303">
            <v>39497</v>
          </cell>
          <cell r="Z303">
            <v>347.4</v>
          </cell>
          <cell r="AA303">
            <v>386.5</v>
          </cell>
          <cell r="AC303">
            <v>39510</v>
          </cell>
          <cell r="AD303">
            <v>285.91</v>
          </cell>
          <cell r="AE303">
            <v>285</v>
          </cell>
          <cell r="AG303">
            <v>39510</v>
          </cell>
          <cell r="AH303">
            <v>727.25</v>
          </cell>
          <cell r="AI303">
            <v>783.25</v>
          </cell>
        </row>
        <row r="304">
          <cell r="S304">
            <v>39498</v>
          </cell>
          <cell r="U304">
            <v>85.8</v>
          </cell>
          <cell r="V304">
            <v>93.7</v>
          </cell>
          <cell r="X304">
            <v>39498</v>
          </cell>
          <cell r="Z304">
            <v>347.4</v>
          </cell>
          <cell r="AA304">
            <v>402.4</v>
          </cell>
          <cell r="AC304">
            <v>39511</v>
          </cell>
          <cell r="AD304">
            <v>303.66</v>
          </cell>
          <cell r="AE304">
            <v>302</v>
          </cell>
          <cell r="AG304">
            <v>39511</v>
          </cell>
          <cell r="AH304">
            <v>766</v>
          </cell>
          <cell r="AI304">
            <v>821.25</v>
          </cell>
        </row>
        <row r="305">
          <cell r="S305">
            <v>39499</v>
          </cell>
          <cell r="U305">
            <v>86</v>
          </cell>
          <cell r="V305">
            <v>95.1</v>
          </cell>
          <cell r="X305">
            <v>39499</v>
          </cell>
          <cell r="Z305">
            <v>347.4</v>
          </cell>
          <cell r="AA305">
            <v>376.1</v>
          </cell>
          <cell r="AC305">
            <v>39512</v>
          </cell>
          <cell r="AD305">
            <v>311.66</v>
          </cell>
          <cell r="AE305">
            <v>311.5</v>
          </cell>
          <cell r="AG305">
            <v>39512</v>
          </cell>
          <cell r="AH305">
            <v>779</v>
          </cell>
          <cell r="AI305">
            <v>835.75</v>
          </cell>
        </row>
        <row r="306">
          <cell r="S306">
            <v>39500</v>
          </cell>
          <cell r="U306">
            <v>85.4</v>
          </cell>
          <cell r="V306">
            <v>89.9</v>
          </cell>
          <cell r="X306">
            <v>39500</v>
          </cell>
          <cell r="Z306">
            <v>326.6</v>
          </cell>
          <cell r="AA306">
            <v>389.4</v>
          </cell>
          <cell r="AC306">
            <v>39513</v>
          </cell>
          <cell r="AD306">
            <v>349.16</v>
          </cell>
          <cell r="AE306">
            <v>350.5</v>
          </cell>
          <cell r="AG306">
            <v>39513</v>
          </cell>
          <cell r="AH306">
            <v>816.5</v>
          </cell>
          <cell r="AI306">
            <v>874.75</v>
          </cell>
        </row>
        <row r="307">
          <cell r="S307">
            <v>39503</v>
          </cell>
          <cell r="U307">
            <v>88.8</v>
          </cell>
          <cell r="V307">
            <v>92.8</v>
          </cell>
          <cell r="X307">
            <v>39503</v>
          </cell>
          <cell r="Z307">
            <v>329.8</v>
          </cell>
          <cell r="AA307">
            <v>401.8</v>
          </cell>
          <cell r="AC307">
            <v>39514</v>
          </cell>
          <cell r="AD307">
            <v>361.66</v>
          </cell>
          <cell r="AE307">
            <v>363.5</v>
          </cell>
          <cell r="AG307">
            <v>39514</v>
          </cell>
          <cell r="AH307">
            <v>819</v>
          </cell>
          <cell r="AI307">
            <v>877.75</v>
          </cell>
        </row>
        <row r="308">
          <cell r="S308">
            <v>39504</v>
          </cell>
          <cell r="U308">
            <v>89.3</v>
          </cell>
          <cell r="V308">
            <v>92.6</v>
          </cell>
          <cell r="X308">
            <v>39504</v>
          </cell>
          <cell r="Z308">
            <v>329.8</v>
          </cell>
          <cell r="AA308">
            <v>391.2</v>
          </cell>
          <cell r="AC308">
            <v>39517</v>
          </cell>
          <cell r="AD308">
            <v>376.91</v>
          </cell>
          <cell r="AE308">
            <v>378.25</v>
          </cell>
          <cell r="AG308">
            <v>39517</v>
          </cell>
          <cell r="AH308">
            <v>819.25</v>
          </cell>
          <cell r="AI308">
            <v>877.5</v>
          </cell>
        </row>
        <row r="309">
          <cell r="S309">
            <v>39505</v>
          </cell>
          <cell r="U309">
            <v>89.9</v>
          </cell>
          <cell r="V309">
            <v>92.7</v>
          </cell>
          <cell r="X309">
            <v>39505</v>
          </cell>
          <cell r="Z309">
            <v>329.8</v>
          </cell>
          <cell r="AA309">
            <v>391.4</v>
          </cell>
          <cell r="AC309">
            <v>39518</v>
          </cell>
          <cell r="AD309">
            <v>360.16</v>
          </cell>
          <cell r="AE309">
            <v>361.25</v>
          </cell>
          <cell r="AG309">
            <v>39518</v>
          </cell>
          <cell r="AH309">
            <v>802.5</v>
          </cell>
          <cell r="AI309">
            <v>860.5</v>
          </cell>
        </row>
        <row r="310">
          <cell r="S310">
            <v>39506</v>
          </cell>
          <cell r="U310">
            <v>89.9</v>
          </cell>
          <cell r="V310">
            <v>95.3</v>
          </cell>
          <cell r="X310">
            <v>39506</v>
          </cell>
          <cell r="Z310">
            <v>329.8</v>
          </cell>
          <cell r="AA310">
            <v>391.3</v>
          </cell>
          <cell r="AC310">
            <v>39519</v>
          </cell>
          <cell r="AD310">
            <v>354.16</v>
          </cell>
          <cell r="AE310">
            <v>355</v>
          </cell>
          <cell r="AG310">
            <v>39519</v>
          </cell>
          <cell r="AH310">
            <v>814.5</v>
          </cell>
          <cell r="AI310">
            <v>872.25</v>
          </cell>
        </row>
        <row r="311">
          <cell r="S311">
            <v>39507</v>
          </cell>
          <cell r="U311">
            <v>89.6</v>
          </cell>
          <cell r="V311">
            <v>100.4</v>
          </cell>
          <cell r="X311">
            <v>39507</v>
          </cell>
          <cell r="Z311">
            <v>320.3</v>
          </cell>
          <cell r="AA311">
            <v>409.4</v>
          </cell>
          <cell r="AC311">
            <v>39520</v>
          </cell>
          <cell r="AD311">
            <v>355.41</v>
          </cell>
          <cell r="AE311">
            <v>354.5</v>
          </cell>
          <cell r="AG311">
            <v>39520</v>
          </cell>
          <cell r="AH311">
            <v>843.75</v>
          </cell>
          <cell r="AI311">
            <v>899.75</v>
          </cell>
        </row>
        <row r="312">
          <cell r="S312">
            <v>39510</v>
          </cell>
          <cell r="U312">
            <v>88.5</v>
          </cell>
          <cell r="V312">
            <v>105.6</v>
          </cell>
          <cell r="X312">
            <v>39510</v>
          </cell>
          <cell r="Z312">
            <v>343.3</v>
          </cell>
          <cell r="AA312">
            <v>420.5</v>
          </cell>
          <cell r="AC312">
            <v>39521</v>
          </cell>
          <cell r="AD312">
            <v>364.16</v>
          </cell>
          <cell r="AE312">
            <v>367.5</v>
          </cell>
          <cell r="AG312">
            <v>39521</v>
          </cell>
          <cell r="AH312">
            <v>902.5</v>
          </cell>
          <cell r="AI312">
            <v>962.75</v>
          </cell>
        </row>
        <row r="313">
          <cell r="S313">
            <v>39511</v>
          </cell>
          <cell r="U313">
            <v>87.6</v>
          </cell>
          <cell r="V313">
            <v>104.7</v>
          </cell>
          <cell r="X313">
            <v>39511</v>
          </cell>
          <cell r="Z313">
            <v>343.3</v>
          </cell>
          <cell r="AA313">
            <v>417.7</v>
          </cell>
          <cell r="AC313">
            <v>39524</v>
          </cell>
          <cell r="AD313">
            <v>372.66</v>
          </cell>
          <cell r="AE313">
            <v>373.75</v>
          </cell>
          <cell r="AG313">
            <v>39524</v>
          </cell>
          <cell r="AH313">
            <v>956</v>
          </cell>
          <cell r="AI313">
            <v>1014</v>
          </cell>
        </row>
        <row r="314">
          <cell r="S314">
            <v>39512</v>
          </cell>
          <cell r="U314">
            <v>87.2</v>
          </cell>
          <cell r="V314">
            <v>104.7</v>
          </cell>
          <cell r="X314">
            <v>39512</v>
          </cell>
          <cell r="Z314">
            <v>343.3</v>
          </cell>
          <cell r="AA314">
            <v>417.6</v>
          </cell>
          <cell r="AC314">
            <v>39525</v>
          </cell>
          <cell r="AD314">
            <v>356.66</v>
          </cell>
          <cell r="AE314">
            <v>361</v>
          </cell>
          <cell r="AG314">
            <v>39525</v>
          </cell>
          <cell r="AH314">
            <v>930</v>
          </cell>
          <cell r="AI314">
            <v>991.25</v>
          </cell>
        </row>
        <row r="315">
          <cell r="S315">
            <v>39513</v>
          </cell>
          <cell r="U315">
            <v>87.1</v>
          </cell>
          <cell r="V315">
            <v>105.4</v>
          </cell>
          <cell r="X315">
            <v>39513</v>
          </cell>
          <cell r="Z315">
            <v>350.2</v>
          </cell>
          <cell r="AA315">
            <v>414.9</v>
          </cell>
          <cell r="AC315">
            <v>39526</v>
          </cell>
          <cell r="AD315">
            <v>333.91</v>
          </cell>
          <cell r="AE315">
            <v>335.25</v>
          </cell>
          <cell r="AG315">
            <v>39526</v>
          </cell>
          <cell r="AH315">
            <v>907.25</v>
          </cell>
          <cell r="AI315">
            <v>965.5</v>
          </cell>
        </row>
        <row r="316">
          <cell r="S316">
            <v>39514</v>
          </cell>
          <cell r="U316">
            <v>86</v>
          </cell>
          <cell r="V316">
            <v>102.7</v>
          </cell>
          <cell r="X316">
            <v>39514</v>
          </cell>
          <cell r="Z316">
            <v>350.3</v>
          </cell>
          <cell r="AA316">
            <v>429.1</v>
          </cell>
          <cell r="AC316">
            <v>39527</v>
          </cell>
          <cell r="AD316">
            <v>330.66</v>
          </cell>
          <cell r="AE316">
            <v>330</v>
          </cell>
          <cell r="AG316">
            <v>39527</v>
          </cell>
          <cell r="AH316">
            <v>894</v>
          </cell>
          <cell r="AI316">
            <v>950.25</v>
          </cell>
        </row>
        <row r="317">
          <cell r="S317">
            <v>39517</v>
          </cell>
          <cell r="U317">
            <v>89.5</v>
          </cell>
          <cell r="V317">
            <v>111.1</v>
          </cell>
          <cell r="X317">
            <v>39517</v>
          </cell>
          <cell r="Z317">
            <v>374.5</v>
          </cell>
          <cell r="AA317">
            <v>440</v>
          </cell>
          <cell r="AC317">
            <v>39531</v>
          </cell>
          <cell r="AD317">
            <v>299.5</v>
          </cell>
          <cell r="AE317">
            <v>299.7</v>
          </cell>
          <cell r="AG317">
            <v>39531</v>
          </cell>
          <cell r="AH317">
            <v>833.5</v>
          </cell>
          <cell r="AI317">
            <v>889.25</v>
          </cell>
        </row>
        <row r="318">
          <cell r="S318">
            <v>39518</v>
          </cell>
          <cell r="U318">
            <v>90.2</v>
          </cell>
          <cell r="V318">
            <v>112.3</v>
          </cell>
          <cell r="X318">
            <v>39518</v>
          </cell>
          <cell r="Z318">
            <v>377</v>
          </cell>
          <cell r="AA318">
            <v>431.8</v>
          </cell>
          <cell r="AC318">
            <v>39532</v>
          </cell>
          <cell r="AD318">
            <v>294.75</v>
          </cell>
          <cell r="AE318">
            <v>293.95</v>
          </cell>
          <cell r="AG318">
            <v>39532</v>
          </cell>
          <cell r="AH318">
            <v>823.75</v>
          </cell>
          <cell r="AI318">
            <v>878.5</v>
          </cell>
        </row>
        <row r="319">
          <cell r="S319">
            <v>39519</v>
          </cell>
          <cell r="U319">
            <v>91.9</v>
          </cell>
          <cell r="V319">
            <v>112.3</v>
          </cell>
          <cell r="X319">
            <v>39519</v>
          </cell>
          <cell r="Z319">
            <v>376.9</v>
          </cell>
          <cell r="AA319">
            <v>432</v>
          </cell>
          <cell r="AC319">
            <v>39533</v>
          </cell>
          <cell r="AD319">
            <v>285.5</v>
          </cell>
          <cell r="AE319">
            <v>285.2</v>
          </cell>
          <cell r="AG319">
            <v>39533</v>
          </cell>
          <cell r="AH319">
            <v>874.5</v>
          </cell>
          <cell r="AI319">
            <v>929.75</v>
          </cell>
        </row>
        <row r="320">
          <cell r="S320">
            <v>39520</v>
          </cell>
          <cell r="U320">
            <v>90.3</v>
          </cell>
          <cell r="V320">
            <v>112.8</v>
          </cell>
          <cell r="X320">
            <v>39520</v>
          </cell>
          <cell r="Z320">
            <v>376.9</v>
          </cell>
          <cell r="AA320">
            <v>433.8</v>
          </cell>
          <cell r="AC320">
            <v>39534</v>
          </cell>
          <cell r="AD320">
            <v>269.75</v>
          </cell>
          <cell r="AE320">
            <v>270.45</v>
          </cell>
          <cell r="AG320">
            <v>39534</v>
          </cell>
          <cell r="AH320">
            <v>874.75</v>
          </cell>
          <cell r="AI320">
            <v>931</v>
          </cell>
        </row>
        <row r="321">
          <cell r="S321">
            <v>39521</v>
          </cell>
          <cell r="U321">
            <v>93.1</v>
          </cell>
          <cell r="V321">
            <v>115.1</v>
          </cell>
          <cell r="X321">
            <v>39521</v>
          </cell>
          <cell r="Z321">
            <v>376.9</v>
          </cell>
          <cell r="AA321">
            <v>433.9</v>
          </cell>
          <cell r="AC321">
            <v>39535</v>
          </cell>
          <cell r="AD321">
            <v>269</v>
          </cell>
          <cell r="AE321">
            <v>269.2</v>
          </cell>
          <cell r="AG321">
            <v>39535</v>
          </cell>
          <cell r="AH321">
            <v>874</v>
          </cell>
          <cell r="AI321">
            <v>929.75</v>
          </cell>
        </row>
        <row r="322">
          <cell r="S322">
            <v>39524</v>
          </cell>
          <cell r="U322">
            <v>98.7</v>
          </cell>
          <cell r="V322">
            <v>130.1</v>
          </cell>
          <cell r="X322">
            <v>39524</v>
          </cell>
          <cell r="Z322">
            <v>394.4</v>
          </cell>
          <cell r="AA322">
            <v>493.7</v>
          </cell>
          <cell r="AC322">
            <v>39538</v>
          </cell>
          <cell r="AD322">
            <v>262</v>
          </cell>
          <cell r="AE322">
            <v>262.7</v>
          </cell>
          <cell r="AG322">
            <v>39538</v>
          </cell>
          <cell r="AH322">
            <v>872</v>
          </cell>
          <cell r="AI322">
            <v>928.25</v>
          </cell>
        </row>
        <row r="323">
          <cell r="S323">
            <v>39525</v>
          </cell>
          <cell r="U323">
            <v>100.6</v>
          </cell>
          <cell r="V323">
            <v>130.4</v>
          </cell>
          <cell r="X323">
            <v>39525</v>
          </cell>
          <cell r="Z323">
            <v>394.3</v>
          </cell>
          <cell r="AA323">
            <v>509.3</v>
          </cell>
          <cell r="AC323">
            <v>39539</v>
          </cell>
          <cell r="AD323">
            <v>274.25</v>
          </cell>
          <cell r="AE323">
            <v>273.45</v>
          </cell>
          <cell r="AG323">
            <v>39539</v>
          </cell>
          <cell r="AH323">
            <v>874.25</v>
          </cell>
          <cell r="AI323">
            <v>929</v>
          </cell>
        </row>
        <row r="324">
          <cell r="S324">
            <v>39526</v>
          </cell>
          <cell r="U324">
            <v>99.1</v>
          </cell>
          <cell r="V324">
            <v>131</v>
          </cell>
          <cell r="X324">
            <v>39526</v>
          </cell>
          <cell r="Z324">
            <v>394.4</v>
          </cell>
          <cell r="AA324">
            <v>493</v>
          </cell>
          <cell r="AC324">
            <v>39540</v>
          </cell>
          <cell r="AD324">
            <v>273.75</v>
          </cell>
          <cell r="AE324">
            <v>272.95</v>
          </cell>
          <cell r="AG324">
            <v>39540</v>
          </cell>
          <cell r="AH324">
            <v>870.75</v>
          </cell>
          <cell r="AI324">
            <v>925.5</v>
          </cell>
        </row>
        <row r="325">
          <cell r="S325">
            <v>39527</v>
          </cell>
          <cell r="U325">
            <v>103.6</v>
          </cell>
          <cell r="V325">
            <v>130.4</v>
          </cell>
          <cell r="X325">
            <v>39527</v>
          </cell>
          <cell r="Z325">
            <v>401.4</v>
          </cell>
          <cell r="AA325">
            <v>592.4</v>
          </cell>
          <cell r="AC325">
            <v>39541</v>
          </cell>
          <cell r="AD325">
            <v>280.25</v>
          </cell>
          <cell r="AE325">
            <v>278.45</v>
          </cell>
          <cell r="AG325">
            <v>39541</v>
          </cell>
          <cell r="AH325">
            <v>868.25</v>
          </cell>
          <cell r="AI325">
            <v>922</v>
          </cell>
        </row>
        <row r="326">
          <cell r="S326">
            <v>39528</v>
          </cell>
          <cell r="U326">
            <v>103.6</v>
          </cell>
          <cell r="V326">
            <v>131.4</v>
          </cell>
          <cell r="X326">
            <v>39528</v>
          </cell>
          <cell r="Z326">
            <v>401.4</v>
          </cell>
          <cell r="AA326">
            <v>592.4</v>
          </cell>
          <cell r="AC326">
            <v>39542</v>
          </cell>
          <cell r="AD326">
            <v>273.5</v>
          </cell>
          <cell r="AE326">
            <v>271.45</v>
          </cell>
          <cell r="AG326">
            <v>39542</v>
          </cell>
          <cell r="AH326">
            <v>861.5</v>
          </cell>
          <cell r="AI326">
            <v>915</v>
          </cell>
        </row>
        <row r="327">
          <cell r="S327">
            <v>39531</v>
          </cell>
          <cell r="U327">
            <v>103.6</v>
          </cell>
          <cell r="V327">
            <v>131.2</v>
          </cell>
          <cell r="X327">
            <v>39531</v>
          </cell>
          <cell r="Z327">
            <v>401.4</v>
          </cell>
          <cell r="AA327">
            <v>588.5</v>
          </cell>
          <cell r="AC327">
            <v>39545</v>
          </cell>
          <cell r="AD327">
            <v>266.5</v>
          </cell>
          <cell r="AE327">
            <v>263.45</v>
          </cell>
          <cell r="AG327">
            <v>39545</v>
          </cell>
          <cell r="AH327">
            <v>849.5</v>
          </cell>
          <cell r="AI327">
            <v>902</v>
          </cell>
        </row>
        <row r="328">
          <cell r="S328">
            <v>39532</v>
          </cell>
          <cell r="U328">
            <v>104.8</v>
          </cell>
          <cell r="V328">
            <v>144</v>
          </cell>
          <cell r="X328">
            <v>39532</v>
          </cell>
          <cell r="Z328">
            <v>401</v>
          </cell>
          <cell r="AA328">
            <v>602.5</v>
          </cell>
          <cell r="AC328">
            <v>39546</v>
          </cell>
          <cell r="AD328">
            <v>268.5</v>
          </cell>
          <cell r="AE328">
            <v>266.2</v>
          </cell>
          <cell r="AG328">
            <v>39546</v>
          </cell>
          <cell r="AH328">
            <v>845.5</v>
          </cell>
          <cell r="AI328">
            <v>898.75</v>
          </cell>
        </row>
        <row r="329">
          <cell r="S329">
            <v>39533</v>
          </cell>
          <cell r="U329">
            <v>103.3</v>
          </cell>
          <cell r="V329">
            <v>142.5</v>
          </cell>
          <cell r="X329">
            <v>39533</v>
          </cell>
          <cell r="Z329">
            <v>409.4</v>
          </cell>
          <cell r="AA329">
            <v>607.8</v>
          </cell>
          <cell r="AC329">
            <v>39547</v>
          </cell>
          <cell r="AD329">
            <v>273</v>
          </cell>
          <cell r="AE329">
            <v>272.2</v>
          </cell>
          <cell r="AG329">
            <v>39547</v>
          </cell>
          <cell r="AH329">
            <v>857</v>
          </cell>
          <cell r="AI329">
            <v>911.75</v>
          </cell>
        </row>
        <row r="330">
          <cell r="S330">
            <v>39534</v>
          </cell>
          <cell r="U330">
            <v>121.9</v>
          </cell>
          <cell r="V330">
            <v>143.4</v>
          </cell>
          <cell r="X330">
            <v>39534</v>
          </cell>
          <cell r="Z330">
            <v>409.4</v>
          </cell>
          <cell r="AA330">
            <v>607.8</v>
          </cell>
          <cell r="AC330">
            <v>39548</v>
          </cell>
          <cell r="AD330">
            <v>274</v>
          </cell>
          <cell r="AE330">
            <v>273.45</v>
          </cell>
          <cell r="AG330">
            <v>39548</v>
          </cell>
          <cell r="AH330">
            <v>860</v>
          </cell>
          <cell r="AI330">
            <v>915</v>
          </cell>
        </row>
        <row r="331">
          <cell r="S331">
            <v>39535</v>
          </cell>
          <cell r="U331">
            <v>126.3</v>
          </cell>
          <cell r="V331">
            <v>146.6</v>
          </cell>
          <cell r="X331">
            <v>39535</v>
          </cell>
          <cell r="Z331">
            <v>414.9</v>
          </cell>
          <cell r="AA331">
            <v>605</v>
          </cell>
          <cell r="AC331">
            <v>39549</v>
          </cell>
          <cell r="AD331">
            <v>276.5</v>
          </cell>
          <cell r="AE331">
            <v>275.95</v>
          </cell>
          <cell r="AG331">
            <v>39549</v>
          </cell>
          <cell r="AH331">
            <v>862.5</v>
          </cell>
          <cell r="AI331">
            <v>917.5</v>
          </cell>
        </row>
        <row r="332">
          <cell r="S332">
            <v>39538</v>
          </cell>
          <cell r="U332">
            <v>124</v>
          </cell>
          <cell r="V332">
            <v>151.9</v>
          </cell>
          <cell r="X332">
            <v>39538</v>
          </cell>
          <cell r="Z332">
            <v>438.4</v>
          </cell>
          <cell r="AA332">
            <v>619</v>
          </cell>
          <cell r="AC332">
            <v>39552</v>
          </cell>
          <cell r="AD332">
            <v>282.75</v>
          </cell>
          <cell r="AE332">
            <v>282.45</v>
          </cell>
          <cell r="AG332">
            <v>39552</v>
          </cell>
          <cell r="AH332">
            <v>873.75</v>
          </cell>
          <cell r="AI332">
            <v>929</v>
          </cell>
        </row>
        <row r="333">
          <cell r="AC333">
            <v>39553</v>
          </cell>
          <cell r="AD333">
            <v>282.5</v>
          </cell>
          <cell r="AE333">
            <v>280.95</v>
          </cell>
          <cell r="AG333">
            <v>39553</v>
          </cell>
          <cell r="AH333">
            <v>858.5</v>
          </cell>
          <cell r="AI333">
            <v>912.5</v>
          </cell>
        </row>
        <row r="334">
          <cell r="AC334">
            <v>39554</v>
          </cell>
          <cell r="AD334">
            <v>281.5</v>
          </cell>
          <cell r="AE334">
            <v>278.7</v>
          </cell>
          <cell r="AG334">
            <v>39554</v>
          </cell>
          <cell r="AH334">
            <v>844.5</v>
          </cell>
          <cell r="AI334">
            <v>897.25</v>
          </cell>
        </row>
        <row r="335">
          <cell r="AC335">
            <v>39555</v>
          </cell>
          <cell r="AD335">
            <v>274</v>
          </cell>
          <cell r="AE335">
            <v>269.95</v>
          </cell>
          <cell r="AG335">
            <v>39555</v>
          </cell>
          <cell r="AH335">
            <v>827</v>
          </cell>
          <cell r="AI335">
            <v>878.5</v>
          </cell>
        </row>
        <row r="336">
          <cell r="AC336">
            <v>39556</v>
          </cell>
          <cell r="AD336">
            <v>252.25</v>
          </cell>
          <cell r="AE336">
            <v>245.95</v>
          </cell>
          <cell r="AG336">
            <v>39556</v>
          </cell>
          <cell r="AH336">
            <v>795.25</v>
          </cell>
          <cell r="AI336">
            <v>844.5</v>
          </cell>
        </row>
        <row r="337">
          <cell r="AC337">
            <v>39559</v>
          </cell>
          <cell r="AD337">
            <v>246</v>
          </cell>
          <cell r="AE337">
            <v>240.45</v>
          </cell>
          <cell r="AG337">
            <v>39559</v>
          </cell>
          <cell r="AH337">
            <v>782</v>
          </cell>
          <cell r="AI337">
            <v>832</v>
          </cell>
        </row>
        <row r="338">
          <cell r="AC338">
            <v>39560</v>
          </cell>
          <cell r="AD338">
            <v>247.5</v>
          </cell>
          <cell r="AE338">
            <v>240.45</v>
          </cell>
          <cell r="AG338">
            <v>39560</v>
          </cell>
          <cell r="AH338">
            <v>787.5</v>
          </cell>
          <cell r="AI338">
            <v>836</v>
          </cell>
        </row>
        <row r="339">
          <cell r="AC339">
            <v>39561</v>
          </cell>
          <cell r="AD339">
            <v>246.25</v>
          </cell>
          <cell r="AE339">
            <v>239.45</v>
          </cell>
          <cell r="AG339">
            <v>39561</v>
          </cell>
          <cell r="AH339">
            <v>782.25</v>
          </cell>
          <cell r="AI339">
            <v>831</v>
          </cell>
        </row>
        <row r="340">
          <cell r="AC340">
            <v>39562</v>
          </cell>
          <cell r="AD340">
            <v>247.25</v>
          </cell>
          <cell r="AE340">
            <v>241.2</v>
          </cell>
          <cell r="AG340">
            <v>39562</v>
          </cell>
          <cell r="AH340">
            <v>783.25</v>
          </cell>
          <cell r="AI340">
            <v>832.75</v>
          </cell>
        </row>
        <row r="341">
          <cell r="AC341">
            <v>39563</v>
          </cell>
          <cell r="AD341">
            <v>243.25</v>
          </cell>
          <cell r="AE341">
            <v>234.7</v>
          </cell>
          <cell r="AG341">
            <v>39563</v>
          </cell>
          <cell r="AH341">
            <v>779.25</v>
          </cell>
          <cell r="AI341">
            <v>826.25</v>
          </cell>
        </row>
        <row r="342">
          <cell r="AC342">
            <v>39566</v>
          </cell>
          <cell r="AD342">
            <v>242</v>
          </cell>
          <cell r="AE342">
            <v>232.7</v>
          </cell>
          <cell r="AG342">
            <v>39566</v>
          </cell>
          <cell r="AH342">
            <v>749</v>
          </cell>
          <cell r="AI342">
            <v>795.25</v>
          </cell>
        </row>
        <row r="343">
          <cell r="AC343">
            <v>39567</v>
          </cell>
          <cell r="AD343">
            <v>246.75</v>
          </cell>
          <cell r="AE343">
            <v>237.7</v>
          </cell>
          <cell r="AG343">
            <v>39567</v>
          </cell>
          <cell r="AH343">
            <v>748.75</v>
          </cell>
          <cell r="AI343">
            <v>795.25</v>
          </cell>
        </row>
        <row r="344">
          <cell r="AC344">
            <v>39568</v>
          </cell>
          <cell r="AD344">
            <v>244.75</v>
          </cell>
          <cell r="AE344">
            <v>236.2</v>
          </cell>
          <cell r="AG344">
            <v>39568</v>
          </cell>
          <cell r="AH344">
            <v>736.75</v>
          </cell>
          <cell r="AI344">
            <v>768.75</v>
          </cell>
        </row>
      </sheetData>
      <sheetData sheetId="14">
        <row r="7">
          <cell r="B7" t="str">
            <v>Lehman U.S. Securitized OAS</v>
          </cell>
          <cell r="C7" t="str">
            <v>Lehman European Securitized OAS </v>
          </cell>
          <cell r="F7" t="str">
            <v>Markit ABX.HE AAA</v>
          </cell>
          <cell r="G7" t="str">
            <v>Markit ABX.HE BBB</v>
          </cell>
          <cell r="H7" t="str">
            <v>Markit CMBX AAA</v>
          </cell>
          <cell r="I7" t="str">
            <v>Markit CMBX BBB</v>
          </cell>
        </row>
        <row r="8">
          <cell r="A8">
            <v>38481</v>
          </cell>
          <cell r="B8">
            <v>40.747189</v>
          </cell>
          <cell r="C8">
            <v>27.122059</v>
          </cell>
        </row>
        <row r="9">
          <cell r="A9">
            <v>38482</v>
          </cell>
          <cell r="B9">
            <v>42.727905</v>
          </cell>
          <cell r="C9">
            <v>27.191911</v>
          </cell>
        </row>
        <row r="10">
          <cell r="A10">
            <v>38483</v>
          </cell>
          <cell r="B10">
            <v>43.644995</v>
          </cell>
          <cell r="C10">
            <v>27.59177</v>
          </cell>
        </row>
        <row r="11">
          <cell r="A11">
            <v>38484</v>
          </cell>
          <cell r="B11">
            <v>43.216487</v>
          </cell>
          <cell r="C11">
            <v>27.521847</v>
          </cell>
        </row>
        <row r="12">
          <cell r="A12">
            <v>38485</v>
          </cell>
          <cell r="B12">
            <v>43.920901</v>
          </cell>
          <cell r="C12">
            <v>28.618689</v>
          </cell>
        </row>
        <row r="13">
          <cell r="A13">
            <v>38488</v>
          </cell>
          <cell r="B13">
            <v>44.880338</v>
          </cell>
          <cell r="C13">
            <v>27.54306</v>
          </cell>
        </row>
        <row r="14">
          <cell r="A14">
            <v>38489</v>
          </cell>
          <cell r="B14">
            <v>45.560621</v>
          </cell>
          <cell r="C14">
            <v>27.241091</v>
          </cell>
        </row>
        <row r="15">
          <cell r="A15">
            <v>38490</v>
          </cell>
          <cell r="B15">
            <v>44.268362</v>
          </cell>
          <cell r="C15">
            <v>28.007332</v>
          </cell>
        </row>
        <row r="16">
          <cell r="A16">
            <v>38491</v>
          </cell>
          <cell r="B16">
            <v>43.949315</v>
          </cell>
          <cell r="C16">
            <v>27.77727</v>
          </cell>
        </row>
        <row r="17">
          <cell r="A17">
            <v>38492</v>
          </cell>
          <cell r="B17">
            <v>42.688275</v>
          </cell>
          <cell r="C17">
            <v>24.271881</v>
          </cell>
        </row>
        <row r="18">
          <cell r="A18">
            <v>38495</v>
          </cell>
          <cell r="B18">
            <v>41.646227</v>
          </cell>
          <cell r="C18">
            <v>28.152622</v>
          </cell>
        </row>
        <row r="19">
          <cell r="A19">
            <v>38496</v>
          </cell>
          <cell r="B19">
            <v>43.488221</v>
          </cell>
          <cell r="C19">
            <v>32.331799</v>
          </cell>
        </row>
        <row r="20">
          <cell r="A20">
            <v>38497</v>
          </cell>
          <cell r="B20">
            <v>43.643505</v>
          </cell>
          <cell r="C20">
            <v>29.93832</v>
          </cell>
        </row>
        <row r="21">
          <cell r="A21">
            <v>38498</v>
          </cell>
          <cell r="B21">
            <v>41.868798</v>
          </cell>
          <cell r="C21">
            <v>27.538999</v>
          </cell>
        </row>
        <row r="22">
          <cell r="A22">
            <v>38499</v>
          </cell>
          <cell r="B22">
            <v>40.75828</v>
          </cell>
          <cell r="C22">
            <v>27.65708</v>
          </cell>
        </row>
        <row r="23">
          <cell r="A23">
            <v>38503</v>
          </cell>
          <cell r="B23">
            <v>39.794597</v>
          </cell>
          <cell r="C23">
            <v>32.994902</v>
          </cell>
        </row>
        <row r="24">
          <cell r="A24">
            <v>38504</v>
          </cell>
          <cell r="B24">
            <v>36.269315</v>
          </cell>
          <cell r="C24">
            <v>28.67978</v>
          </cell>
        </row>
        <row r="25">
          <cell r="A25">
            <v>38505</v>
          </cell>
          <cell r="B25">
            <v>39.199599</v>
          </cell>
          <cell r="C25">
            <v>28.024311</v>
          </cell>
        </row>
        <row r="26">
          <cell r="A26">
            <v>38506</v>
          </cell>
          <cell r="B26">
            <v>43.287438</v>
          </cell>
          <cell r="C26">
            <v>26.682344</v>
          </cell>
        </row>
        <row r="27">
          <cell r="A27">
            <v>38509</v>
          </cell>
          <cell r="B27">
            <v>43.951545</v>
          </cell>
          <cell r="C27">
            <v>28.052883</v>
          </cell>
        </row>
        <row r="28">
          <cell r="A28">
            <v>38510</v>
          </cell>
          <cell r="B28">
            <v>40.652645</v>
          </cell>
          <cell r="C28">
            <v>27.950057</v>
          </cell>
        </row>
        <row r="29">
          <cell r="A29">
            <v>38511</v>
          </cell>
          <cell r="B29">
            <v>41.521803</v>
          </cell>
          <cell r="C29">
            <v>27.443359</v>
          </cell>
        </row>
        <row r="30">
          <cell r="A30">
            <v>38512</v>
          </cell>
          <cell r="B30">
            <v>39.831501</v>
          </cell>
          <cell r="C30">
            <v>27.668125</v>
          </cell>
        </row>
        <row r="31">
          <cell r="A31">
            <v>38513</v>
          </cell>
          <cell r="B31">
            <v>41.060543</v>
          </cell>
          <cell r="C31">
            <v>25.350217</v>
          </cell>
        </row>
        <row r="32">
          <cell r="A32">
            <v>38516</v>
          </cell>
          <cell r="B32">
            <v>41.671443</v>
          </cell>
          <cell r="C32">
            <v>26.592274</v>
          </cell>
        </row>
        <row r="33">
          <cell r="A33">
            <v>38517</v>
          </cell>
          <cell r="B33">
            <v>41.807671</v>
          </cell>
          <cell r="C33">
            <v>27.667908</v>
          </cell>
        </row>
        <row r="34">
          <cell r="A34">
            <v>38518</v>
          </cell>
          <cell r="B34">
            <v>41.47162</v>
          </cell>
          <cell r="C34">
            <v>27.219896</v>
          </cell>
        </row>
        <row r="35">
          <cell r="A35">
            <v>38519</v>
          </cell>
          <cell r="B35">
            <v>41.614405</v>
          </cell>
          <cell r="C35">
            <v>27.505187</v>
          </cell>
        </row>
        <row r="36">
          <cell r="A36">
            <v>38520</v>
          </cell>
          <cell r="B36">
            <v>41.980733</v>
          </cell>
          <cell r="C36">
            <v>30.203964</v>
          </cell>
        </row>
        <row r="37">
          <cell r="A37">
            <v>38523</v>
          </cell>
          <cell r="B37">
            <v>41.065567</v>
          </cell>
          <cell r="C37">
            <v>22.150282</v>
          </cell>
        </row>
        <row r="38">
          <cell r="A38">
            <v>38524</v>
          </cell>
          <cell r="B38">
            <v>39.566852</v>
          </cell>
          <cell r="C38">
            <v>22.659532</v>
          </cell>
        </row>
        <row r="39">
          <cell r="A39">
            <v>38525</v>
          </cell>
          <cell r="B39">
            <v>36.567249</v>
          </cell>
          <cell r="C39">
            <v>22.563197</v>
          </cell>
        </row>
        <row r="40">
          <cell r="A40">
            <v>38526</v>
          </cell>
          <cell r="B40">
            <v>38.964277</v>
          </cell>
          <cell r="C40">
            <v>21.981514</v>
          </cell>
        </row>
        <row r="41">
          <cell r="A41">
            <v>38527</v>
          </cell>
          <cell r="B41">
            <v>38.712153</v>
          </cell>
          <cell r="C41">
            <v>22.258154</v>
          </cell>
        </row>
        <row r="42">
          <cell r="A42">
            <v>38530</v>
          </cell>
          <cell r="B42">
            <v>40.400418</v>
          </cell>
          <cell r="C42">
            <v>22.418609</v>
          </cell>
        </row>
        <row r="43">
          <cell r="A43">
            <v>38531</v>
          </cell>
          <cell r="B43">
            <v>39.654041</v>
          </cell>
          <cell r="C43">
            <v>22.020511</v>
          </cell>
        </row>
        <row r="44">
          <cell r="A44">
            <v>38532</v>
          </cell>
          <cell r="B44">
            <v>40.562585</v>
          </cell>
          <cell r="C44">
            <v>21.90686</v>
          </cell>
        </row>
        <row r="45">
          <cell r="A45">
            <v>38533</v>
          </cell>
          <cell r="B45">
            <v>39.289061</v>
          </cell>
          <cell r="C45">
            <v>22.742787</v>
          </cell>
        </row>
        <row r="46">
          <cell r="A46">
            <v>38534</v>
          </cell>
          <cell r="B46">
            <v>41.452129</v>
          </cell>
          <cell r="C46">
            <v>23.702316</v>
          </cell>
        </row>
        <row r="47">
          <cell r="C47">
            <v>23.420665</v>
          </cell>
        </row>
        <row r="48">
          <cell r="A48">
            <v>38538</v>
          </cell>
          <cell r="B48">
            <v>41.681229</v>
          </cell>
          <cell r="C48">
            <v>22.181057</v>
          </cell>
        </row>
        <row r="49">
          <cell r="A49">
            <v>38539</v>
          </cell>
          <cell r="B49">
            <v>40.757129</v>
          </cell>
          <cell r="C49">
            <v>22.3452</v>
          </cell>
        </row>
        <row r="50">
          <cell r="A50">
            <v>38540</v>
          </cell>
          <cell r="B50">
            <v>41.419302</v>
          </cell>
          <cell r="C50">
            <v>22.891421</v>
          </cell>
        </row>
        <row r="51">
          <cell r="A51">
            <v>38541</v>
          </cell>
          <cell r="B51">
            <v>40.104114</v>
          </cell>
          <cell r="C51">
            <v>22.368215</v>
          </cell>
        </row>
        <row r="52">
          <cell r="A52">
            <v>38544</v>
          </cell>
          <cell r="B52">
            <v>39.046448</v>
          </cell>
          <cell r="C52">
            <v>22.388055</v>
          </cell>
        </row>
        <row r="53">
          <cell r="A53">
            <v>38545</v>
          </cell>
          <cell r="B53">
            <v>41.451363</v>
          </cell>
          <cell r="C53">
            <v>22.840154</v>
          </cell>
        </row>
        <row r="54">
          <cell r="A54">
            <v>38546</v>
          </cell>
          <cell r="B54">
            <v>40.253475</v>
          </cell>
          <cell r="C54">
            <v>22.108969</v>
          </cell>
        </row>
        <row r="55">
          <cell r="A55">
            <v>38547</v>
          </cell>
          <cell r="B55">
            <v>40.416626</v>
          </cell>
          <cell r="C55">
            <v>21.884508</v>
          </cell>
        </row>
        <row r="56">
          <cell r="A56">
            <v>38548</v>
          </cell>
          <cell r="B56">
            <v>40.072237</v>
          </cell>
          <cell r="C56">
            <v>22.169259</v>
          </cell>
        </row>
        <row r="57">
          <cell r="A57">
            <v>38551</v>
          </cell>
          <cell r="B57">
            <v>40.091822</v>
          </cell>
          <cell r="C57">
            <v>22.388995</v>
          </cell>
        </row>
        <row r="58">
          <cell r="A58">
            <v>38552</v>
          </cell>
          <cell r="B58">
            <v>40.398509</v>
          </cell>
          <cell r="C58">
            <v>22.052059</v>
          </cell>
        </row>
        <row r="59">
          <cell r="A59">
            <v>38553</v>
          </cell>
          <cell r="B59">
            <v>39.837265</v>
          </cell>
          <cell r="C59">
            <v>21.993965</v>
          </cell>
        </row>
        <row r="60">
          <cell r="A60">
            <v>38554</v>
          </cell>
          <cell r="B60">
            <v>42.632331</v>
          </cell>
          <cell r="C60">
            <v>21.80514</v>
          </cell>
        </row>
        <row r="61">
          <cell r="A61">
            <v>38555</v>
          </cell>
          <cell r="B61">
            <v>41.920114</v>
          </cell>
          <cell r="C61">
            <v>22.254871</v>
          </cell>
        </row>
        <row r="62">
          <cell r="A62">
            <v>38558</v>
          </cell>
          <cell r="B62">
            <v>42.579854</v>
          </cell>
          <cell r="C62">
            <v>22.922894</v>
          </cell>
        </row>
        <row r="63">
          <cell r="A63">
            <v>38559</v>
          </cell>
          <cell r="B63">
            <v>41.802592</v>
          </cell>
          <cell r="C63">
            <v>21.658811</v>
          </cell>
        </row>
        <row r="64">
          <cell r="A64">
            <v>38560</v>
          </cell>
          <cell r="B64">
            <v>41.526837</v>
          </cell>
          <cell r="C64">
            <v>22.06023</v>
          </cell>
        </row>
        <row r="65">
          <cell r="A65">
            <v>38561</v>
          </cell>
          <cell r="B65">
            <v>41.551666</v>
          </cell>
          <cell r="C65">
            <v>22.523189</v>
          </cell>
        </row>
        <row r="66">
          <cell r="A66">
            <v>38562</v>
          </cell>
          <cell r="B66">
            <v>42.221441</v>
          </cell>
          <cell r="C66">
            <v>22.238766</v>
          </cell>
        </row>
        <row r="67">
          <cell r="A67">
            <v>38565</v>
          </cell>
          <cell r="B67">
            <v>43.745223</v>
          </cell>
          <cell r="C67">
            <v>21.813011</v>
          </cell>
        </row>
        <row r="68">
          <cell r="A68">
            <v>38566</v>
          </cell>
          <cell r="B68">
            <v>43.302417</v>
          </cell>
          <cell r="C68">
            <v>22.037986</v>
          </cell>
        </row>
        <row r="69">
          <cell r="A69">
            <v>38567</v>
          </cell>
          <cell r="B69">
            <v>43.210733</v>
          </cell>
          <cell r="C69">
            <v>22.411093</v>
          </cell>
        </row>
        <row r="70">
          <cell r="A70">
            <v>38568</v>
          </cell>
          <cell r="B70">
            <v>44.033359</v>
          </cell>
          <cell r="C70">
            <v>22.44237</v>
          </cell>
        </row>
        <row r="71">
          <cell r="A71">
            <v>38569</v>
          </cell>
          <cell r="B71">
            <v>45.413776</v>
          </cell>
          <cell r="C71">
            <v>21.618102</v>
          </cell>
        </row>
        <row r="72">
          <cell r="A72">
            <v>38572</v>
          </cell>
          <cell r="B72">
            <v>45.398992</v>
          </cell>
          <cell r="C72">
            <v>22.15837</v>
          </cell>
        </row>
        <row r="73">
          <cell r="A73">
            <v>38573</v>
          </cell>
          <cell r="B73">
            <v>45.115648</v>
          </cell>
          <cell r="C73">
            <v>22.024781</v>
          </cell>
        </row>
        <row r="74">
          <cell r="A74">
            <v>38574</v>
          </cell>
          <cell r="B74">
            <v>44.099124</v>
          </cell>
          <cell r="C74">
            <v>22.311326</v>
          </cell>
        </row>
        <row r="75">
          <cell r="A75">
            <v>38575</v>
          </cell>
          <cell r="B75">
            <v>42.786401</v>
          </cell>
          <cell r="C75">
            <v>22.424717</v>
          </cell>
        </row>
        <row r="76">
          <cell r="A76">
            <v>38576</v>
          </cell>
          <cell r="B76">
            <v>41.689267</v>
          </cell>
          <cell r="C76">
            <v>22.783803</v>
          </cell>
        </row>
        <row r="77">
          <cell r="A77">
            <v>38579</v>
          </cell>
          <cell r="B77">
            <v>43.391435</v>
          </cell>
          <cell r="C77">
            <v>22.866335</v>
          </cell>
        </row>
        <row r="78">
          <cell r="A78">
            <v>38580</v>
          </cell>
          <cell r="B78">
            <v>43.724511</v>
          </cell>
          <cell r="C78">
            <v>22.687933</v>
          </cell>
        </row>
        <row r="79">
          <cell r="A79">
            <v>38581</v>
          </cell>
          <cell r="B79">
            <v>45.267269</v>
          </cell>
          <cell r="C79">
            <v>22.379406</v>
          </cell>
        </row>
        <row r="80">
          <cell r="A80">
            <v>38582</v>
          </cell>
          <cell r="B80">
            <v>44.379689</v>
          </cell>
          <cell r="C80">
            <v>22.525936</v>
          </cell>
        </row>
        <row r="81">
          <cell r="A81">
            <v>38583</v>
          </cell>
          <cell r="B81">
            <v>44.462126</v>
          </cell>
          <cell r="C81">
            <v>22.318531</v>
          </cell>
        </row>
        <row r="82">
          <cell r="A82">
            <v>38586</v>
          </cell>
          <cell r="B82">
            <v>45.337068</v>
          </cell>
          <cell r="C82">
            <v>22.534937</v>
          </cell>
        </row>
        <row r="83">
          <cell r="A83">
            <v>38587</v>
          </cell>
          <cell r="B83">
            <v>45.745225</v>
          </cell>
          <cell r="C83">
            <v>22.811983</v>
          </cell>
        </row>
        <row r="84">
          <cell r="A84">
            <v>38588</v>
          </cell>
          <cell r="B84">
            <v>45.926176</v>
          </cell>
          <cell r="C84">
            <v>22.292293</v>
          </cell>
        </row>
        <row r="85">
          <cell r="A85">
            <v>38589</v>
          </cell>
          <cell r="B85">
            <v>44.083247</v>
          </cell>
          <cell r="C85">
            <v>22.109754</v>
          </cell>
        </row>
        <row r="86">
          <cell r="A86">
            <v>38590</v>
          </cell>
          <cell r="B86">
            <v>43.794731</v>
          </cell>
          <cell r="C86">
            <v>20.510072</v>
          </cell>
        </row>
        <row r="87">
          <cell r="A87">
            <v>38593</v>
          </cell>
          <cell r="B87">
            <v>44.687718</v>
          </cell>
        </row>
        <row r="88">
          <cell r="A88">
            <v>38594</v>
          </cell>
          <cell r="B88">
            <v>45.80492</v>
          </cell>
          <cell r="C88">
            <v>21.814387</v>
          </cell>
        </row>
        <row r="89">
          <cell r="A89">
            <v>38595</v>
          </cell>
          <cell r="B89">
            <v>44.770121</v>
          </cell>
          <cell r="C89">
            <v>22.683004</v>
          </cell>
        </row>
        <row r="90">
          <cell r="A90">
            <v>38596</v>
          </cell>
          <cell r="B90">
            <v>42.596438</v>
          </cell>
          <cell r="C90">
            <v>22.460764</v>
          </cell>
        </row>
        <row r="91">
          <cell r="A91">
            <v>38597</v>
          </cell>
          <cell r="B91">
            <v>44.327197</v>
          </cell>
          <cell r="C91">
            <v>22.115001</v>
          </cell>
        </row>
        <row r="92">
          <cell r="C92">
            <v>22.655268</v>
          </cell>
        </row>
        <row r="93">
          <cell r="A93">
            <v>38601</v>
          </cell>
          <cell r="B93">
            <v>47.396152</v>
          </cell>
          <cell r="C93">
            <v>19.652304</v>
          </cell>
        </row>
        <row r="94">
          <cell r="A94">
            <v>38602</v>
          </cell>
          <cell r="B94">
            <v>47.081381</v>
          </cell>
          <cell r="C94">
            <v>24.66508</v>
          </cell>
        </row>
        <row r="95">
          <cell r="A95">
            <v>38603</v>
          </cell>
          <cell r="B95">
            <v>45.964318</v>
          </cell>
          <cell r="C95">
            <v>24.444716</v>
          </cell>
        </row>
        <row r="96">
          <cell r="A96">
            <v>38604</v>
          </cell>
          <cell r="B96">
            <v>46.044196</v>
          </cell>
          <cell r="C96">
            <v>23.194193</v>
          </cell>
        </row>
        <row r="97">
          <cell r="A97">
            <v>38607</v>
          </cell>
          <cell r="B97">
            <v>45.19456</v>
          </cell>
          <cell r="C97">
            <v>17.187685</v>
          </cell>
        </row>
        <row r="98">
          <cell r="A98">
            <v>38608</v>
          </cell>
          <cell r="B98">
            <v>45.363404</v>
          </cell>
          <cell r="C98">
            <v>24.44447</v>
          </cell>
        </row>
        <row r="99">
          <cell r="A99">
            <v>38609</v>
          </cell>
          <cell r="B99">
            <v>45.67509</v>
          </cell>
          <cell r="C99">
            <v>22.663739</v>
          </cell>
        </row>
        <row r="100">
          <cell r="A100">
            <v>38610</v>
          </cell>
          <cell r="B100">
            <v>45.148369</v>
          </cell>
          <cell r="C100">
            <v>20.712173</v>
          </cell>
        </row>
        <row r="101">
          <cell r="A101">
            <v>38611</v>
          </cell>
          <cell r="B101">
            <v>45.724767</v>
          </cell>
          <cell r="C101">
            <v>20.018635</v>
          </cell>
        </row>
        <row r="102">
          <cell r="A102">
            <v>38614</v>
          </cell>
          <cell r="B102">
            <v>45.925841</v>
          </cell>
          <cell r="C102">
            <v>22.35282</v>
          </cell>
        </row>
        <row r="103">
          <cell r="A103">
            <v>38615</v>
          </cell>
          <cell r="B103">
            <v>46.752876</v>
          </cell>
          <cell r="C103">
            <v>22.991399</v>
          </cell>
        </row>
        <row r="104">
          <cell r="A104">
            <v>38616</v>
          </cell>
          <cell r="B104">
            <v>46.394326</v>
          </cell>
          <cell r="C104">
            <v>23.63377</v>
          </cell>
        </row>
        <row r="105">
          <cell r="A105">
            <v>38617</v>
          </cell>
          <cell r="B105">
            <v>47.128601</v>
          </cell>
          <cell r="C105">
            <v>23.37668</v>
          </cell>
        </row>
        <row r="106">
          <cell r="A106">
            <v>38618</v>
          </cell>
          <cell r="B106">
            <v>46.459297</v>
          </cell>
          <cell r="C106">
            <v>22.700716</v>
          </cell>
        </row>
        <row r="107">
          <cell r="A107">
            <v>38621</v>
          </cell>
          <cell r="B107">
            <v>46.683601</v>
          </cell>
          <cell r="C107">
            <v>22.410327</v>
          </cell>
        </row>
        <row r="108">
          <cell r="A108">
            <v>38622</v>
          </cell>
          <cell r="B108">
            <v>46.551466</v>
          </cell>
          <cell r="C108">
            <v>22.965853</v>
          </cell>
        </row>
        <row r="109">
          <cell r="A109">
            <v>38623</v>
          </cell>
          <cell r="B109">
            <v>45.308642</v>
          </cell>
          <cell r="C109">
            <v>21.720524</v>
          </cell>
        </row>
        <row r="110">
          <cell r="A110">
            <v>38624</v>
          </cell>
          <cell r="B110">
            <v>45.054149</v>
          </cell>
          <cell r="C110">
            <v>22.367885</v>
          </cell>
        </row>
        <row r="111">
          <cell r="A111">
            <v>38625</v>
          </cell>
          <cell r="B111">
            <v>45.438862</v>
          </cell>
          <cell r="C111">
            <v>21.435202</v>
          </cell>
        </row>
        <row r="112">
          <cell r="A112">
            <v>38628</v>
          </cell>
          <cell r="B112">
            <v>47.161451</v>
          </cell>
          <cell r="C112">
            <v>21.687793</v>
          </cell>
        </row>
        <row r="113">
          <cell r="A113">
            <v>38629</v>
          </cell>
          <cell r="B113">
            <v>48.177373</v>
          </cell>
          <cell r="C113">
            <v>21.430383</v>
          </cell>
        </row>
        <row r="114">
          <cell r="A114">
            <v>38630</v>
          </cell>
          <cell r="B114">
            <v>48.24001</v>
          </cell>
          <cell r="C114">
            <v>21.37122</v>
          </cell>
        </row>
        <row r="115">
          <cell r="A115">
            <v>38631</v>
          </cell>
          <cell r="B115">
            <v>48.226135</v>
          </cell>
          <cell r="C115">
            <v>21.540592</v>
          </cell>
        </row>
        <row r="116">
          <cell r="A116">
            <v>38632</v>
          </cell>
          <cell r="B116">
            <v>47.608034</v>
          </cell>
          <cell r="C116">
            <v>20.035837</v>
          </cell>
        </row>
        <row r="117">
          <cell r="C117">
            <v>22.269675</v>
          </cell>
        </row>
        <row r="118">
          <cell r="A118">
            <v>38636</v>
          </cell>
          <cell r="B118">
            <v>49.161547</v>
          </cell>
          <cell r="C118">
            <v>22.070161</v>
          </cell>
        </row>
        <row r="119">
          <cell r="A119">
            <v>38637</v>
          </cell>
          <cell r="B119">
            <v>49.205908</v>
          </cell>
          <cell r="C119">
            <v>21.430039</v>
          </cell>
        </row>
        <row r="120">
          <cell r="A120">
            <v>38638</v>
          </cell>
          <cell r="B120">
            <v>50.149531</v>
          </cell>
          <cell r="C120">
            <v>21.471084</v>
          </cell>
        </row>
        <row r="121">
          <cell r="A121">
            <v>38639</v>
          </cell>
          <cell r="B121">
            <v>49.676963</v>
          </cell>
          <cell r="C121">
            <v>21.601225</v>
          </cell>
        </row>
        <row r="122">
          <cell r="A122">
            <v>38642</v>
          </cell>
          <cell r="B122">
            <v>49.19027</v>
          </cell>
          <cell r="C122">
            <v>21.64107</v>
          </cell>
        </row>
        <row r="123">
          <cell r="A123">
            <v>38643</v>
          </cell>
          <cell r="B123">
            <v>49.15393</v>
          </cell>
          <cell r="C123">
            <v>21.543292</v>
          </cell>
        </row>
        <row r="124">
          <cell r="A124">
            <v>38644</v>
          </cell>
          <cell r="B124">
            <v>48.700519</v>
          </cell>
          <cell r="C124">
            <v>21.523847</v>
          </cell>
        </row>
        <row r="125">
          <cell r="A125">
            <v>38645</v>
          </cell>
          <cell r="B125">
            <v>49.510264</v>
          </cell>
          <cell r="C125">
            <v>21.413872</v>
          </cell>
        </row>
        <row r="126">
          <cell r="A126">
            <v>38646</v>
          </cell>
          <cell r="B126">
            <v>49.61147</v>
          </cell>
          <cell r="C126">
            <v>24.999329</v>
          </cell>
        </row>
        <row r="127">
          <cell r="A127">
            <v>38649</v>
          </cell>
          <cell r="B127">
            <v>50.705495</v>
          </cell>
          <cell r="C127">
            <v>22.012881</v>
          </cell>
        </row>
        <row r="128">
          <cell r="A128">
            <v>38650</v>
          </cell>
          <cell r="B128">
            <v>50.881606</v>
          </cell>
          <cell r="C128">
            <v>14.947034</v>
          </cell>
        </row>
        <row r="129">
          <cell r="A129">
            <v>38651</v>
          </cell>
          <cell r="B129">
            <v>52.552577</v>
          </cell>
          <cell r="C129">
            <v>17.211088</v>
          </cell>
        </row>
        <row r="130">
          <cell r="A130">
            <v>38652</v>
          </cell>
          <cell r="B130">
            <v>52.608611</v>
          </cell>
          <cell r="C130">
            <v>19.195177</v>
          </cell>
        </row>
        <row r="131">
          <cell r="A131">
            <v>38653</v>
          </cell>
          <cell r="B131">
            <v>53.274957</v>
          </cell>
          <cell r="C131">
            <v>20.463838</v>
          </cell>
        </row>
        <row r="132">
          <cell r="A132">
            <v>38656</v>
          </cell>
          <cell r="B132">
            <v>54.078646</v>
          </cell>
          <cell r="C132">
            <v>22.179957</v>
          </cell>
        </row>
        <row r="133">
          <cell r="A133">
            <v>38657</v>
          </cell>
          <cell r="B133">
            <v>55.485277</v>
          </cell>
          <cell r="C133">
            <v>21.869118</v>
          </cell>
        </row>
        <row r="134">
          <cell r="A134">
            <v>38658</v>
          </cell>
          <cell r="B134">
            <v>56.924851</v>
          </cell>
          <cell r="C134">
            <v>19.324503</v>
          </cell>
        </row>
        <row r="135">
          <cell r="A135">
            <v>38659</v>
          </cell>
          <cell r="B135">
            <v>57.935774</v>
          </cell>
          <cell r="C135">
            <v>21.318091</v>
          </cell>
        </row>
        <row r="136">
          <cell r="A136">
            <v>38660</v>
          </cell>
          <cell r="B136">
            <v>58.314375</v>
          </cell>
          <cell r="C136">
            <v>19.819021</v>
          </cell>
        </row>
        <row r="137">
          <cell r="A137">
            <v>38663</v>
          </cell>
          <cell r="B137">
            <v>57.883418</v>
          </cell>
          <cell r="C137">
            <v>20.773056</v>
          </cell>
        </row>
        <row r="138">
          <cell r="A138">
            <v>38664</v>
          </cell>
          <cell r="B138">
            <v>55.288822</v>
          </cell>
          <cell r="C138">
            <v>23.220227</v>
          </cell>
        </row>
        <row r="139">
          <cell r="A139">
            <v>38665</v>
          </cell>
          <cell r="B139">
            <v>55.359487</v>
          </cell>
          <cell r="C139">
            <v>22.222001</v>
          </cell>
        </row>
        <row r="140">
          <cell r="A140">
            <v>38666</v>
          </cell>
          <cell r="B140">
            <v>54.694909</v>
          </cell>
          <cell r="C140">
            <v>24.165097</v>
          </cell>
        </row>
        <row r="141">
          <cell r="C141">
            <v>22.398792</v>
          </cell>
        </row>
        <row r="142">
          <cell r="A142">
            <v>38670</v>
          </cell>
          <cell r="B142">
            <v>55.497018</v>
          </cell>
          <cell r="C142">
            <v>22.348139</v>
          </cell>
        </row>
        <row r="143">
          <cell r="A143">
            <v>38671</v>
          </cell>
          <cell r="B143">
            <v>56.159696</v>
          </cell>
          <cell r="C143">
            <v>22.586557</v>
          </cell>
        </row>
        <row r="144">
          <cell r="A144">
            <v>38672</v>
          </cell>
          <cell r="B144">
            <v>55.684678</v>
          </cell>
          <cell r="C144">
            <v>22.822663</v>
          </cell>
        </row>
        <row r="145">
          <cell r="A145">
            <v>38673</v>
          </cell>
          <cell r="B145">
            <v>54.912766</v>
          </cell>
          <cell r="C145">
            <v>22.510401</v>
          </cell>
        </row>
        <row r="146">
          <cell r="A146">
            <v>38674</v>
          </cell>
          <cell r="B146">
            <v>55.426805</v>
          </cell>
          <cell r="C146">
            <v>21.752809</v>
          </cell>
        </row>
        <row r="147">
          <cell r="A147">
            <v>38677</v>
          </cell>
          <cell r="B147">
            <v>53.844173</v>
          </cell>
          <cell r="C147">
            <v>23.034748</v>
          </cell>
        </row>
        <row r="148">
          <cell r="A148">
            <v>38678</v>
          </cell>
          <cell r="B148">
            <v>51.376308</v>
          </cell>
          <cell r="C148">
            <v>22.917922</v>
          </cell>
        </row>
        <row r="149">
          <cell r="A149">
            <v>38679</v>
          </cell>
          <cell r="B149">
            <v>50.668619</v>
          </cell>
          <cell r="C149">
            <v>22.712007</v>
          </cell>
        </row>
        <row r="150">
          <cell r="C150">
            <v>23.043675</v>
          </cell>
        </row>
        <row r="151">
          <cell r="A151">
            <v>38681</v>
          </cell>
          <cell r="B151">
            <v>51.376009</v>
          </cell>
          <cell r="C151">
            <v>22.535992</v>
          </cell>
        </row>
        <row r="152">
          <cell r="A152">
            <v>38684</v>
          </cell>
          <cell r="B152">
            <v>53.272896</v>
          </cell>
          <cell r="C152">
            <v>21.505548</v>
          </cell>
        </row>
        <row r="153">
          <cell r="A153">
            <v>38685</v>
          </cell>
          <cell r="B153">
            <v>54.180699</v>
          </cell>
          <cell r="C153">
            <v>18.883503</v>
          </cell>
        </row>
        <row r="154">
          <cell r="A154">
            <v>38686</v>
          </cell>
          <cell r="B154">
            <v>56.436619</v>
          </cell>
          <cell r="C154">
            <v>22.857201</v>
          </cell>
        </row>
        <row r="155">
          <cell r="A155">
            <v>38687</v>
          </cell>
          <cell r="B155">
            <v>57.321814</v>
          </cell>
          <cell r="C155">
            <v>22.777199</v>
          </cell>
        </row>
        <row r="156">
          <cell r="A156">
            <v>38688</v>
          </cell>
          <cell r="B156">
            <v>57.83826</v>
          </cell>
          <cell r="C156">
            <v>22.59562</v>
          </cell>
        </row>
        <row r="157">
          <cell r="A157">
            <v>38691</v>
          </cell>
          <cell r="B157">
            <v>57.7573</v>
          </cell>
          <cell r="C157">
            <v>22.448478</v>
          </cell>
        </row>
        <row r="158">
          <cell r="A158">
            <v>38692</v>
          </cell>
          <cell r="B158">
            <v>56.311764</v>
          </cell>
          <cell r="C158">
            <v>23.12278</v>
          </cell>
        </row>
        <row r="159">
          <cell r="A159">
            <v>38693</v>
          </cell>
          <cell r="B159">
            <v>56.259802</v>
          </cell>
          <cell r="C159">
            <v>22.733281</v>
          </cell>
        </row>
        <row r="160">
          <cell r="A160">
            <v>38694</v>
          </cell>
          <cell r="B160">
            <v>55.043254</v>
          </cell>
          <cell r="C160">
            <v>22.845404</v>
          </cell>
        </row>
        <row r="161">
          <cell r="A161">
            <v>38695</v>
          </cell>
          <cell r="B161">
            <v>56.009804</v>
          </cell>
          <cell r="C161">
            <v>22.838079</v>
          </cell>
        </row>
        <row r="162">
          <cell r="A162">
            <v>38698</v>
          </cell>
          <cell r="B162">
            <v>56.496047</v>
          </cell>
          <cell r="C162">
            <v>23.075331</v>
          </cell>
        </row>
        <row r="163">
          <cell r="A163">
            <v>38699</v>
          </cell>
          <cell r="B163">
            <v>54.825174</v>
          </cell>
          <cell r="C163">
            <v>23.315382</v>
          </cell>
        </row>
        <row r="164">
          <cell r="A164">
            <v>38700</v>
          </cell>
          <cell r="B164">
            <v>54.057435</v>
          </cell>
          <cell r="C164">
            <v>23.164862</v>
          </cell>
        </row>
        <row r="165">
          <cell r="A165">
            <v>38701</v>
          </cell>
          <cell r="B165">
            <v>54.202188</v>
          </cell>
          <cell r="C165">
            <v>23.467121</v>
          </cell>
        </row>
        <row r="166">
          <cell r="A166">
            <v>38702</v>
          </cell>
          <cell r="B166">
            <v>53.857205</v>
          </cell>
          <cell r="C166">
            <v>23.085274</v>
          </cell>
        </row>
        <row r="167">
          <cell r="A167">
            <v>38705</v>
          </cell>
          <cell r="B167">
            <v>54.14529</v>
          </cell>
          <cell r="C167">
            <v>24.083483</v>
          </cell>
        </row>
        <row r="168">
          <cell r="A168">
            <v>38706</v>
          </cell>
          <cell r="B168">
            <v>53.912374</v>
          </cell>
          <cell r="C168">
            <v>23.989774</v>
          </cell>
        </row>
        <row r="169">
          <cell r="A169">
            <v>38707</v>
          </cell>
          <cell r="B169">
            <v>53.636372</v>
          </cell>
          <cell r="C169">
            <v>23.562739</v>
          </cell>
        </row>
        <row r="170">
          <cell r="A170">
            <v>38708</v>
          </cell>
          <cell r="B170">
            <v>54.286881</v>
          </cell>
          <cell r="C170">
            <v>23.587036</v>
          </cell>
        </row>
        <row r="171">
          <cell r="A171">
            <v>38709</v>
          </cell>
          <cell r="B171">
            <v>54.62215</v>
          </cell>
          <cell r="C171">
            <v>24.375033</v>
          </cell>
        </row>
        <row r="172">
          <cell r="A172">
            <v>38713</v>
          </cell>
          <cell r="B172">
            <v>54.893568</v>
          </cell>
        </row>
        <row r="173">
          <cell r="A173">
            <v>38714</v>
          </cell>
          <cell r="B173">
            <v>55.415941</v>
          </cell>
          <cell r="C173">
            <v>24.191244</v>
          </cell>
        </row>
        <row r="174">
          <cell r="A174">
            <v>38715</v>
          </cell>
          <cell r="B174">
            <v>55.520805</v>
          </cell>
          <cell r="C174">
            <v>26.078047</v>
          </cell>
        </row>
        <row r="175">
          <cell r="A175">
            <v>38716</v>
          </cell>
          <cell r="B175">
            <v>56.217532</v>
          </cell>
          <cell r="C175">
            <v>24.358251</v>
          </cell>
        </row>
        <row r="176">
          <cell r="A176">
            <v>38720</v>
          </cell>
          <cell r="B176">
            <v>54.848146</v>
          </cell>
          <cell r="C176">
            <v>24.475281</v>
          </cell>
        </row>
        <row r="177">
          <cell r="A177">
            <v>38721</v>
          </cell>
          <cell r="B177">
            <v>53.053049</v>
          </cell>
          <cell r="C177">
            <v>25.030074</v>
          </cell>
        </row>
        <row r="178">
          <cell r="A178">
            <v>38722</v>
          </cell>
          <cell r="B178">
            <v>51.778971</v>
          </cell>
          <cell r="C178">
            <v>24.120514</v>
          </cell>
        </row>
        <row r="179">
          <cell r="A179">
            <v>38723</v>
          </cell>
          <cell r="B179">
            <v>48.859879</v>
          </cell>
          <cell r="C179">
            <v>24.216437</v>
          </cell>
        </row>
        <row r="180">
          <cell r="A180">
            <v>38726</v>
          </cell>
          <cell r="B180">
            <v>49.716911</v>
          </cell>
          <cell r="C180">
            <v>23.829352</v>
          </cell>
        </row>
        <row r="181">
          <cell r="A181">
            <v>38727</v>
          </cell>
          <cell r="B181">
            <v>51.430423</v>
          </cell>
          <cell r="C181">
            <v>23.572308</v>
          </cell>
        </row>
        <row r="182">
          <cell r="A182">
            <v>38728</v>
          </cell>
          <cell r="B182">
            <v>50.416575</v>
          </cell>
          <cell r="C182">
            <v>23.907175</v>
          </cell>
        </row>
        <row r="183">
          <cell r="A183">
            <v>38729</v>
          </cell>
          <cell r="B183">
            <v>48.662997</v>
          </cell>
          <cell r="C183">
            <v>24.355502</v>
          </cell>
        </row>
        <row r="184">
          <cell r="A184">
            <v>38730</v>
          </cell>
          <cell r="B184">
            <v>48.478501</v>
          </cell>
          <cell r="C184">
            <v>23.93473</v>
          </cell>
        </row>
        <row r="185">
          <cell r="C185">
            <v>24.571436</v>
          </cell>
        </row>
        <row r="186">
          <cell r="A186">
            <v>38734</v>
          </cell>
          <cell r="B186">
            <v>49.127417</v>
          </cell>
          <cell r="C186">
            <v>26.364121</v>
          </cell>
        </row>
        <row r="187">
          <cell r="A187">
            <v>38735</v>
          </cell>
          <cell r="B187">
            <v>49.007042</v>
          </cell>
          <cell r="C187">
            <v>23.294469</v>
          </cell>
        </row>
        <row r="188">
          <cell r="A188">
            <v>38736</v>
          </cell>
          <cell r="B188">
            <v>48.863854</v>
          </cell>
          <cell r="C188">
            <v>24.322898</v>
          </cell>
        </row>
        <row r="189">
          <cell r="A189">
            <v>38737</v>
          </cell>
          <cell r="B189">
            <v>46.578666</v>
          </cell>
          <cell r="C189">
            <v>21.920839</v>
          </cell>
        </row>
        <row r="190">
          <cell r="A190">
            <v>38740</v>
          </cell>
          <cell r="B190">
            <v>46.533056</v>
          </cell>
          <cell r="C190">
            <v>24.554969</v>
          </cell>
        </row>
        <row r="191">
          <cell r="A191">
            <v>38741</v>
          </cell>
          <cell r="B191">
            <v>47.205007</v>
          </cell>
          <cell r="C191">
            <v>24.747944</v>
          </cell>
        </row>
        <row r="192">
          <cell r="A192">
            <v>38742</v>
          </cell>
          <cell r="B192">
            <v>47.774127</v>
          </cell>
          <cell r="C192">
            <v>24.530382</v>
          </cell>
        </row>
        <row r="193">
          <cell r="A193">
            <v>38743</v>
          </cell>
          <cell r="B193">
            <v>48.873576</v>
          </cell>
          <cell r="C193">
            <v>24.761295</v>
          </cell>
        </row>
        <row r="194">
          <cell r="A194">
            <v>38744</v>
          </cell>
          <cell r="B194">
            <v>48.132743</v>
          </cell>
          <cell r="C194">
            <v>24.875505</v>
          </cell>
        </row>
        <row r="195">
          <cell r="A195">
            <v>38747</v>
          </cell>
          <cell r="B195">
            <v>47.763901</v>
          </cell>
          <cell r="C195">
            <v>25.113112</v>
          </cell>
        </row>
        <row r="196">
          <cell r="A196">
            <v>38748</v>
          </cell>
          <cell r="B196">
            <v>47.401513</v>
          </cell>
          <cell r="C196">
            <v>25.148373</v>
          </cell>
        </row>
        <row r="197">
          <cell r="A197">
            <v>38749</v>
          </cell>
          <cell r="B197">
            <v>48.430302</v>
          </cell>
          <cell r="C197">
            <v>24.188781</v>
          </cell>
        </row>
        <row r="198">
          <cell r="A198">
            <v>38750</v>
          </cell>
          <cell r="B198">
            <v>48.275032</v>
          </cell>
          <cell r="C198">
            <v>24.181665</v>
          </cell>
        </row>
        <row r="199">
          <cell r="A199">
            <v>38751</v>
          </cell>
          <cell r="B199">
            <v>49.424323</v>
          </cell>
          <cell r="C199">
            <v>24.562357</v>
          </cell>
        </row>
        <row r="200">
          <cell r="A200">
            <v>38754</v>
          </cell>
          <cell r="B200">
            <v>48.978716</v>
          </cell>
          <cell r="C200">
            <v>24.652018</v>
          </cell>
        </row>
        <row r="201">
          <cell r="A201">
            <v>38755</v>
          </cell>
          <cell r="B201">
            <v>47.830564</v>
          </cell>
          <cell r="C201">
            <v>24.693528</v>
          </cell>
        </row>
        <row r="202">
          <cell r="A202">
            <v>38756</v>
          </cell>
          <cell r="B202">
            <v>47.09059</v>
          </cell>
          <cell r="C202">
            <v>24.568529</v>
          </cell>
        </row>
        <row r="203">
          <cell r="A203">
            <v>38757</v>
          </cell>
          <cell r="B203">
            <v>46.782164</v>
          </cell>
          <cell r="C203">
            <v>24.539951</v>
          </cell>
        </row>
        <row r="204">
          <cell r="A204">
            <v>38758</v>
          </cell>
          <cell r="B204">
            <v>47.39443</v>
          </cell>
          <cell r="C204">
            <v>24.420073</v>
          </cell>
        </row>
        <row r="205">
          <cell r="A205">
            <v>38761</v>
          </cell>
          <cell r="B205">
            <v>48.459032</v>
          </cell>
          <cell r="C205">
            <v>24.739648</v>
          </cell>
        </row>
        <row r="206">
          <cell r="A206">
            <v>38762</v>
          </cell>
          <cell r="B206">
            <v>50.201371</v>
          </cell>
          <cell r="C206">
            <v>24.501995</v>
          </cell>
        </row>
        <row r="207">
          <cell r="A207">
            <v>38763</v>
          </cell>
          <cell r="B207">
            <v>49.715289</v>
          </cell>
          <cell r="C207">
            <v>24.778979</v>
          </cell>
        </row>
        <row r="208">
          <cell r="A208">
            <v>38764</v>
          </cell>
          <cell r="B208">
            <v>49.311314</v>
          </cell>
          <cell r="C208">
            <v>24.492086</v>
          </cell>
        </row>
        <row r="209">
          <cell r="A209">
            <v>38765</v>
          </cell>
          <cell r="B209">
            <v>46.716548</v>
          </cell>
          <cell r="C209">
            <v>24.463098</v>
          </cell>
        </row>
        <row r="210">
          <cell r="C210">
            <v>24.690776</v>
          </cell>
        </row>
        <row r="211">
          <cell r="A211">
            <v>38769</v>
          </cell>
          <cell r="B211">
            <v>47.004127</v>
          </cell>
          <cell r="C211">
            <v>24.753017</v>
          </cell>
        </row>
        <row r="212">
          <cell r="A212">
            <v>38770</v>
          </cell>
          <cell r="B212">
            <v>47.008008</v>
          </cell>
          <cell r="C212">
            <v>25.061995</v>
          </cell>
        </row>
        <row r="213">
          <cell r="A213">
            <v>38771</v>
          </cell>
          <cell r="B213">
            <v>45.047877</v>
          </cell>
          <cell r="C213">
            <v>24.922865</v>
          </cell>
        </row>
        <row r="214">
          <cell r="A214">
            <v>38772</v>
          </cell>
          <cell r="B214">
            <v>43.90153</v>
          </cell>
          <cell r="C214">
            <v>24.714446</v>
          </cell>
        </row>
        <row r="215">
          <cell r="A215">
            <v>38775</v>
          </cell>
          <cell r="B215">
            <v>43.742899</v>
          </cell>
          <cell r="C215">
            <v>28.540659</v>
          </cell>
        </row>
        <row r="216">
          <cell r="A216">
            <v>38776</v>
          </cell>
          <cell r="B216">
            <v>44.410549</v>
          </cell>
          <cell r="C216">
            <v>24.78695</v>
          </cell>
        </row>
        <row r="217">
          <cell r="A217">
            <v>38777</v>
          </cell>
          <cell r="B217">
            <v>47.028383</v>
          </cell>
          <cell r="C217">
            <v>25.016904</v>
          </cell>
        </row>
        <row r="218">
          <cell r="A218">
            <v>38778</v>
          </cell>
          <cell r="B218">
            <v>48.847427</v>
          </cell>
          <cell r="C218">
            <v>24.68279</v>
          </cell>
        </row>
        <row r="219">
          <cell r="A219">
            <v>38779</v>
          </cell>
          <cell r="B219">
            <v>48.99787</v>
          </cell>
          <cell r="C219">
            <v>24.782907</v>
          </cell>
        </row>
        <row r="220">
          <cell r="A220">
            <v>38782</v>
          </cell>
          <cell r="B220">
            <v>50.414305</v>
          </cell>
          <cell r="C220">
            <v>25.404626</v>
          </cell>
        </row>
        <row r="221">
          <cell r="A221">
            <v>38783</v>
          </cell>
          <cell r="B221">
            <v>50.757264</v>
          </cell>
          <cell r="C221">
            <v>25.511942</v>
          </cell>
        </row>
        <row r="222">
          <cell r="A222">
            <v>38784</v>
          </cell>
          <cell r="B222">
            <v>50.814679</v>
          </cell>
          <cell r="C222">
            <v>25.430606</v>
          </cell>
        </row>
        <row r="223">
          <cell r="A223">
            <v>38785</v>
          </cell>
          <cell r="B223">
            <v>49.924312</v>
          </cell>
          <cell r="C223">
            <v>25.37453</v>
          </cell>
        </row>
        <row r="224">
          <cell r="A224">
            <v>38786</v>
          </cell>
          <cell r="B224">
            <v>51.04127</v>
          </cell>
          <cell r="C224">
            <v>25.218514</v>
          </cell>
        </row>
        <row r="225">
          <cell r="A225">
            <v>38789</v>
          </cell>
          <cell r="B225">
            <v>52.249038</v>
          </cell>
          <cell r="C225">
            <v>25.776887</v>
          </cell>
        </row>
        <row r="226">
          <cell r="A226">
            <v>38790</v>
          </cell>
          <cell r="B226">
            <v>50.620847</v>
          </cell>
          <cell r="C226">
            <v>25.807853</v>
          </cell>
        </row>
        <row r="227">
          <cell r="A227">
            <v>38791</v>
          </cell>
          <cell r="B227">
            <v>51.931976</v>
          </cell>
          <cell r="C227">
            <v>25.643025</v>
          </cell>
        </row>
        <row r="228">
          <cell r="A228">
            <v>38792</v>
          </cell>
          <cell r="B228">
            <v>51.063281</v>
          </cell>
          <cell r="C228">
            <v>25.346422</v>
          </cell>
        </row>
        <row r="229">
          <cell r="A229">
            <v>38793</v>
          </cell>
          <cell r="B229">
            <v>52.100149</v>
          </cell>
          <cell r="C229">
            <v>25.299314</v>
          </cell>
        </row>
        <row r="230">
          <cell r="A230">
            <v>38796</v>
          </cell>
          <cell r="B230">
            <v>51.762439</v>
          </cell>
          <cell r="C230">
            <v>25.57076</v>
          </cell>
        </row>
        <row r="231">
          <cell r="A231">
            <v>38797</v>
          </cell>
          <cell r="B231">
            <v>52.022503</v>
          </cell>
          <cell r="C231">
            <v>25.679523</v>
          </cell>
        </row>
        <row r="232">
          <cell r="A232">
            <v>38798</v>
          </cell>
          <cell r="B232">
            <v>50.841006</v>
          </cell>
          <cell r="C232">
            <v>25.837199</v>
          </cell>
        </row>
        <row r="233">
          <cell r="A233">
            <v>38799</v>
          </cell>
          <cell r="B233">
            <v>50.867862</v>
          </cell>
          <cell r="C233">
            <v>25.57822</v>
          </cell>
        </row>
        <row r="234">
          <cell r="A234">
            <v>38800</v>
          </cell>
          <cell r="B234">
            <v>49.699054</v>
          </cell>
          <cell r="C234">
            <v>25.550305</v>
          </cell>
        </row>
        <row r="235">
          <cell r="A235">
            <v>38803</v>
          </cell>
          <cell r="B235">
            <v>49.394869</v>
          </cell>
          <cell r="C235">
            <v>25.750843</v>
          </cell>
        </row>
        <row r="236">
          <cell r="A236">
            <v>38804</v>
          </cell>
          <cell r="B236">
            <v>50.006038</v>
          </cell>
          <cell r="C236">
            <v>26.165705</v>
          </cell>
        </row>
        <row r="237">
          <cell r="A237">
            <v>38805</v>
          </cell>
          <cell r="B237">
            <v>50.664125</v>
          </cell>
          <cell r="C237">
            <v>26.107888</v>
          </cell>
        </row>
        <row r="238">
          <cell r="A238">
            <v>38806</v>
          </cell>
          <cell r="B238">
            <v>51.704273</v>
          </cell>
          <cell r="C238">
            <v>26.419028</v>
          </cell>
        </row>
        <row r="239">
          <cell r="A239">
            <v>38807</v>
          </cell>
          <cell r="B239">
            <v>51.216464</v>
          </cell>
          <cell r="C239">
            <v>27.181908</v>
          </cell>
        </row>
        <row r="240">
          <cell r="A240">
            <v>38810</v>
          </cell>
          <cell r="B240">
            <v>51.958322</v>
          </cell>
          <cell r="C240">
            <v>27.45695</v>
          </cell>
        </row>
        <row r="241">
          <cell r="A241">
            <v>38811</v>
          </cell>
          <cell r="B241">
            <v>51.510746</v>
          </cell>
          <cell r="C241">
            <v>27.200815</v>
          </cell>
        </row>
        <row r="242">
          <cell r="A242">
            <v>38812</v>
          </cell>
          <cell r="B242">
            <v>50.193803</v>
          </cell>
          <cell r="C242">
            <v>26.912117</v>
          </cell>
        </row>
        <row r="243">
          <cell r="A243">
            <v>38813</v>
          </cell>
          <cell r="B243">
            <v>49.952866</v>
          </cell>
          <cell r="C243">
            <v>26.729861</v>
          </cell>
        </row>
        <row r="244">
          <cell r="A244">
            <v>38814</v>
          </cell>
          <cell r="B244">
            <v>52.802933</v>
          </cell>
          <cell r="C244">
            <v>26.277755</v>
          </cell>
        </row>
        <row r="245">
          <cell r="A245">
            <v>38817</v>
          </cell>
          <cell r="B245">
            <v>54.272254</v>
          </cell>
          <cell r="C245">
            <v>26.613377</v>
          </cell>
        </row>
        <row r="246">
          <cell r="A246">
            <v>38818</v>
          </cell>
          <cell r="B246">
            <v>54.094545</v>
          </cell>
          <cell r="C246">
            <v>26.302117</v>
          </cell>
        </row>
        <row r="247">
          <cell r="A247">
            <v>38819</v>
          </cell>
          <cell r="B247">
            <v>53.722409</v>
          </cell>
          <cell r="C247">
            <v>26.318585</v>
          </cell>
        </row>
        <row r="248">
          <cell r="A248">
            <v>38820</v>
          </cell>
          <cell r="B248">
            <v>54.45335</v>
          </cell>
          <cell r="C248">
            <v>27.13701</v>
          </cell>
        </row>
        <row r="249">
          <cell r="A249">
            <v>38824</v>
          </cell>
          <cell r="B249">
            <v>54.48306</v>
          </cell>
        </row>
        <row r="250">
          <cell r="A250">
            <v>38825</v>
          </cell>
          <cell r="B250">
            <v>52.678396</v>
          </cell>
          <cell r="C250">
            <v>26.769401</v>
          </cell>
        </row>
        <row r="251">
          <cell r="A251">
            <v>38826</v>
          </cell>
          <cell r="B251">
            <v>51.910614</v>
          </cell>
          <cell r="C251">
            <v>27.225538</v>
          </cell>
        </row>
        <row r="252">
          <cell r="A252">
            <v>38827</v>
          </cell>
          <cell r="B252">
            <v>53.693096</v>
          </cell>
          <cell r="C252">
            <v>26.888544</v>
          </cell>
        </row>
        <row r="253">
          <cell r="A253">
            <v>38828</v>
          </cell>
          <cell r="B253">
            <v>51.820345</v>
          </cell>
          <cell r="C253">
            <v>26.937508</v>
          </cell>
        </row>
        <row r="254">
          <cell r="A254">
            <v>38831</v>
          </cell>
          <cell r="B254">
            <v>51.960725</v>
          </cell>
          <cell r="C254">
            <v>26.997607</v>
          </cell>
        </row>
        <row r="255">
          <cell r="A255">
            <v>38832</v>
          </cell>
          <cell r="B255">
            <v>53.176622</v>
          </cell>
          <cell r="C255">
            <v>26.772472</v>
          </cell>
        </row>
        <row r="256">
          <cell r="A256">
            <v>38833</v>
          </cell>
          <cell r="B256">
            <v>53.230558</v>
          </cell>
          <cell r="C256">
            <v>26.80032</v>
          </cell>
        </row>
        <row r="257">
          <cell r="A257">
            <v>38834</v>
          </cell>
          <cell r="B257">
            <v>52.501819</v>
          </cell>
          <cell r="C257">
            <v>26.702738</v>
          </cell>
        </row>
        <row r="258">
          <cell r="A258">
            <v>38835</v>
          </cell>
          <cell r="B258">
            <v>51.622453</v>
          </cell>
          <cell r="C258">
            <v>26.710539</v>
          </cell>
        </row>
        <row r="259">
          <cell r="A259">
            <v>38838</v>
          </cell>
          <cell r="B259">
            <v>53.106353</v>
          </cell>
        </row>
        <row r="260">
          <cell r="A260">
            <v>38839</v>
          </cell>
          <cell r="B260">
            <v>54.233197</v>
          </cell>
          <cell r="C260">
            <v>24.997901</v>
          </cell>
        </row>
        <row r="261">
          <cell r="A261">
            <v>38840</v>
          </cell>
          <cell r="B261">
            <v>54.346274</v>
          </cell>
          <cell r="C261">
            <v>28.114965</v>
          </cell>
        </row>
        <row r="262">
          <cell r="A262">
            <v>38841</v>
          </cell>
          <cell r="B262">
            <v>53.684522</v>
          </cell>
          <cell r="C262">
            <v>27.797292</v>
          </cell>
        </row>
        <row r="263">
          <cell r="A263">
            <v>38842</v>
          </cell>
          <cell r="B263">
            <v>52.977305</v>
          </cell>
          <cell r="C263">
            <v>28.001966</v>
          </cell>
        </row>
        <row r="264">
          <cell r="A264">
            <v>38845</v>
          </cell>
          <cell r="B264">
            <v>53.530954</v>
          </cell>
          <cell r="C264">
            <v>28.004928</v>
          </cell>
        </row>
        <row r="265">
          <cell r="A265">
            <v>38846</v>
          </cell>
          <cell r="B265">
            <v>53.388291</v>
          </cell>
          <cell r="C265">
            <v>28.305856</v>
          </cell>
        </row>
        <row r="266">
          <cell r="A266">
            <v>38847</v>
          </cell>
          <cell r="B266">
            <v>53.338133</v>
          </cell>
          <cell r="C266">
            <v>28.545262</v>
          </cell>
        </row>
        <row r="267">
          <cell r="A267">
            <v>38848</v>
          </cell>
          <cell r="B267">
            <v>53.981096</v>
          </cell>
          <cell r="C267">
            <v>28.349424</v>
          </cell>
        </row>
        <row r="268">
          <cell r="A268">
            <v>38849</v>
          </cell>
          <cell r="B268">
            <v>54.142523</v>
          </cell>
          <cell r="C268">
            <v>28.795157</v>
          </cell>
        </row>
        <row r="269">
          <cell r="A269">
            <v>38852</v>
          </cell>
          <cell r="B269">
            <v>54.632837</v>
          </cell>
          <cell r="C269">
            <v>28.872553</v>
          </cell>
        </row>
        <row r="270">
          <cell r="A270">
            <v>38853</v>
          </cell>
          <cell r="B270">
            <v>54.078371</v>
          </cell>
          <cell r="C270">
            <v>28.787835</v>
          </cell>
        </row>
        <row r="271">
          <cell r="A271">
            <v>38854</v>
          </cell>
          <cell r="B271">
            <v>54.847943</v>
          </cell>
          <cell r="C271">
            <v>28.508734</v>
          </cell>
        </row>
        <row r="272">
          <cell r="A272">
            <v>38855</v>
          </cell>
          <cell r="B272">
            <v>54.61235</v>
          </cell>
          <cell r="C272">
            <v>28.191014</v>
          </cell>
        </row>
        <row r="273">
          <cell r="A273">
            <v>38856</v>
          </cell>
          <cell r="B273">
            <v>56.131093</v>
          </cell>
          <cell r="C273">
            <v>28.51394</v>
          </cell>
        </row>
        <row r="274">
          <cell r="A274">
            <v>38859</v>
          </cell>
          <cell r="B274">
            <v>57.017553</v>
          </cell>
          <cell r="C274">
            <v>29.366237</v>
          </cell>
        </row>
        <row r="275">
          <cell r="A275">
            <v>38860</v>
          </cell>
          <cell r="B275">
            <v>57.173011</v>
          </cell>
          <cell r="C275">
            <v>30.036686</v>
          </cell>
        </row>
        <row r="276">
          <cell r="A276">
            <v>38861</v>
          </cell>
          <cell r="B276">
            <v>55.081772</v>
          </cell>
          <cell r="C276">
            <v>29.027428</v>
          </cell>
        </row>
        <row r="277">
          <cell r="A277">
            <v>38862</v>
          </cell>
          <cell r="B277">
            <v>54.667711</v>
          </cell>
          <cell r="C277">
            <v>28.726357</v>
          </cell>
        </row>
        <row r="278">
          <cell r="A278">
            <v>38863</v>
          </cell>
          <cell r="B278">
            <v>53.933959</v>
          </cell>
          <cell r="C278">
            <v>27.377888</v>
          </cell>
        </row>
        <row r="279">
          <cell r="A279">
            <v>38867</v>
          </cell>
          <cell r="B279">
            <v>55.060135</v>
          </cell>
          <cell r="C279">
            <v>23.236851</v>
          </cell>
        </row>
        <row r="280">
          <cell r="A280">
            <v>38868</v>
          </cell>
          <cell r="B280">
            <v>54.220117</v>
          </cell>
          <cell r="C280">
            <v>30.457552</v>
          </cell>
        </row>
        <row r="281">
          <cell r="A281">
            <v>38869</v>
          </cell>
          <cell r="B281">
            <v>53.637815</v>
          </cell>
          <cell r="C281">
            <v>29.647728</v>
          </cell>
        </row>
        <row r="282">
          <cell r="A282">
            <v>38870</v>
          </cell>
          <cell r="B282">
            <v>51.89029</v>
          </cell>
          <cell r="C282">
            <v>28.928349</v>
          </cell>
        </row>
        <row r="283">
          <cell r="A283">
            <v>38873</v>
          </cell>
          <cell r="B283">
            <v>51.86539</v>
          </cell>
          <cell r="C283">
            <v>29.002699</v>
          </cell>
        </row>
        <row r="284">
          <cell r="A284">
            <v>38874</v>
          </cell>
          <cell r="B284">
            <v>52.227836</v>
          </cell>
          <cell r="C284">
            <v>27.272551</v>
          </cell>
        </row>
        <row r="285">
          <cell r="A285">
            <v>38875</v>
          </cell>
          <cell r="B285">
            <v>53.448302</v>
          </cell>
          <cell r="C285">
            <v>28.162886</v>
          </cell>
        </row>
        <row r="286">
          <cell r="A286">
            <v>38876</v>
          </cell>
          <cell r="B286">
            <v>53.252525</v>
          </cell>
          <cell r="C286">
            <v>28.348179</v>
          </cell>
        </row>
        <row r="287">
          <cell r="A287">
            <v>38877</v>
          </cell>
          <cell r="B287">
            <v>53.897665</v>
          </cell>
          <cell r="C287">
            <v>29.803051</v>
          </cell>
        </row>
        <row r="288">
          <cell r="A288">
            <v>38880</v>
          </cell>
          <cell r="B288">
            <v>54.948176</v>
          </cell>
          <cell r="C288">
            <v>29.95234</v>
          </cell>
        </row>
        <row r="289">
          <cell r="A289">
            <v>38881</v>
          </cell>
          <cell r="B289">
            <v>55.311007</v>
          </cell>
          <cell r="C289">
            <v>28.742939</v>
          </cell>
        </row>
        <row r="290">
          <cell r="A290">
            <v>38882</v>
          </cell>
          <cell r="B290">
            <v>56.244308</v>
          </cell>
          <cell r="C290">
            <v>28.280705</v>
          </cell>
        </row>
        <row r="291">
          <cell r="A291">
            <v>38883</v>
          </cell>
          <cell r="B291">
            <v>56.493993</v>
          </cell>
          <cell r="C291">
            <v>27.980567</v>
          </cell>
        </row>
        <row r="292">
          <cell r="A292">
            <v>38884</v>
          </cell>
          <cell r="B292">
            <v>56.151237</v>
          </cell>
          <cell r="C292">
            <v>27.945396</v>
          </cell>
        </row>
        <row r="293">
          <cell r="A293">
            <v>38887</v>
          </cell>
          <cell r="B293">
            <v>55.917654</v>
          </cell>
          <cell r="C293">
            <v>28.339402</v>
          </cell>
        </row>
        <row r="294">
          <cell r="A294">
            <v>38888</v>
          </cell>
          <cell r="B294">
            <v>57.056776</v>
          </cell>
          <cell r="C294">
            <v>28.51808</v>
          </cell>
        </row>
        <row r="295">
          <cell r="A295">
            <v>38889</v>
          </cell>
          <cell r="B295">
            <v>56.850547</v>
          </cell>
          <cell r="C295">
            <v>28.153943</v>
          </cell>
        </row>
        <row r="296">
          <cell r="A296">
            <v>38890</v>
          </cell>
          <cell r="B296">
            <v>58.619234</v>
          </cell>
          <cell r="C296">
            <v>28.090298</v>
          </cell>
        </row>
        <row r="297">
          <cell r="A297">
            <v>38891</v>
          </cell>
          <cell r="B297">
            <v>60.188832</v>
          </cell>
          <cell r="C297">
            <v>25.380145</v>
          </cell>
        </row>
        <row r="298">
          <cell r="A298">
            <v>38894</v>
          </cell>
          <cell r="B298">
            <v>61.1317</v>
          </cell>
          <cell r="C298">
            <v>28.309098</v>
          </cell>
        </row>
        <row r="299">
          <cell r="A299">
            <v>38895</v>
          </cell>
          <cell r="B299">
            <v>59.936307</v>
          </cell>
          <cell r="C299">
            <v>28.548652</v>
          </cell>
        </row>
        <row r="300">
          <cell r="A300">
            <v>38896</v>
          </cell>
          <cell r="B300">
            <v>59.645501</v>
          </cell>
          <cell r="C300">
            <v>28.82665</v>
          </cell>
        </row>
        <row r="301">
          <cell r="A301">
            <v>38897</v>
          </cell>
          <cell r="B301">
            <v>58.091345</v>
          </cell>
          <cell r="C301">
            <v>28.912153</v>
          </cell>
        </row>
        <row r="302">
          <cell r="A302">
            <v>38898</v>
          </cell>
          <cell r="B302">
            <v>58.547249</v>
          </cell>
          <cell r="C302">
            <v>29.335081</v>
          </cell>
        </row>
        <row r="303">
          <cell r="A303">
            <v>38901</v>
          </cell>
          <cell r="B303">
            <v>59.203916</v>
          </cell>
          <cell r="C303">
            <v>29.69515</v>
          </cell>
        </row>
        <row r="304">
          <cell r="C304">
            <v>29.720373</v>
          </cell>
        </row>
        <row r="305">
          <cell r="A305">
            <v>38903</v>
          </cell>
          <cell r="B305">
            <v>60.949322</v>
          </cell>
          <cell r="C305">
            <v>29.627189</v>
          </cell>
        </row>
        <row r="306">
          <cell r="A306">
            <v>38904</v>
          </cell>
          <cell r="B306">
            <v>59.950224</v>
          </cell>
          <cell r="C306">
            <v>29.604999</v>
          </cell>
        </row>
        <row r="307">
          <cell r="A307">
            <v>38905</v>
          </cell>
          <cell r="B307">
            <v>58.766903</v>
          </cell>
          <cell r="C307">
            <v>29.736471</v>
          </cell>
        </row>
        <row r="308">
          <cell r="A308">
            <v>38908</v>
          </cell>
          <cell r="B308">
            <v>58.951557</v>
          </cell>
          <cell r="C308">
            <v>30.101566</v>
          </cell>
        </row>
        <row r="309">
          <cell r="A309">
            <v>38909</v>
          </cell>
          <cell r="B309">
            <v>59.321257</v>
          </cell>
          <cell r="C309">
            <v>30.68289</v>
          </cell>
        </row>
        <row r="310">
          <cell r="A310">
            <v>38910</v>
          </cell>
          <cell r="B310">
            <v>59.422678</v>
          </cell>
          <cell r="C310">
            <v>30.292557</v>
          </cell>
        </row>
        <row r="311">
          <cell r="A311">
            <v>38911</v>
          </cell>
          <cell r="B311">
            <v>59.861692</v>
          </cell>
          <cell r="C311">
            <v>30.36873</v>
          </cell>
        </row>
        <row r="312">
          <cell r="A312">
            <v>38912</v>
          </cell>
          <cell r="B312">
            <v>60.351653</v>
          </cell>
          <cell r="C312">
            <v>30.445835</v>
          </cell>
        </row>
        <row r="313">
          <cell r="A313">
            <v>38915</v>
          </cell>
          <cell r="B313">
            <v>60.56035</v>
          </cell>
          <cell r="C313">
            <v>30.582877</v>
          </cell>
        </row>
        <row r="314">
          <cell r="A314">
            <v>38916</v>
          </cell>
          <cell r="B314">
            <v>60.522505</v>
          </cell>
          <cell r="C314">
            <v>30.14956</v>
          </cell>
        </row>
        <row r="315">
          <cell r="A315">
            <v>38917</v>
          </cell>
          <cell r="B315">
            <v>58.764618</v>
          </cell>
          <cell r="C315">
            <v>30.433155</v>
          </cell>
        </row>
        <row r="316">
          <cell r="A316">
            <v>38918</v>
          </cell>
          <cell r="B316">
            <v>57.848082</v>
          </cell>
          <cell r="C316">
            <v>30.542256</v>
          </cell>
        </row>
        <row r="317">
          <cell r="A317">
            <v>38919</v>
          </cell>
          <cell r="B317">
            <v>58.220293</v>
          </cell>
          <cell r="C317">
            <v>30.427964</v>
          </cell>
        </row>
        <row r="318">
          <cell r="A318">
            <v>38922</v>
          </cell>
          <cell r="B318">
            <v>58.163181</v>
          </cell>
          <cell r="C318">
            <v>30.142839</v>
          </cell>
        </row>
        <row r="319">
          <cell r="A319">
            <v>38923</v>
          </cell>
          <cell r="B319">
            <v>58.00441</v>
          </cell>
          <cell r="C319">
            <v>29.631445</v>
          </cell>
        </row>
        <row r="320">
          <cell r="A320">
            <v>38924</v>
          </cell>
          <cell r="B320">
            <v>56.57736</v>
          </cell>
          <cell r="C320">
            <v>29.581348</v>
          </cell>
        </row>
        <row r="321">
          <cell r="A321">
            <v>38925</v>
          </cell>
          <cell r="B321">
            <v>55.579697</v>
          </cell>
          <cell r="C321">
            <v>29.610199</v>
          </cell>
        </row>
        <row r="322">
          <cell r="A322">
            <v>38926</v>
          </cell>
          <cell r="B322">
            <v>53.75099</v>
          </cell>
          <cell r="C322">
            <v>30.157797</v>
          </cell>
        </row>
        <row r="323">
          <cell r="A323">
            <v>38929</v>
          </cell>
          <cell r="B323">
            <v>53.103051</v>
          </cell>
          <cell r="C323">
            <v>30.365519</v>
          </cell>
        </row>
        <row r="324">
          <cell r="A324">
            <v>38930</v>
          </cell>
          <cell r="B324">
            <v>51.284946</v>
          </cell>
          <cell r="C324">
            <v>30.084825</v>
          </cell>
        </row>
        <row r="325">
          <cell r="A325">
            <v>38931</v>
          </cell>
          <cell r="B325">
            <v>50.775412</v>
          </cell>
          <cell r="C325">
            <v>30.108437</v>
          </cell>
        </row>
        <row r="326">
          <cell r="A326">
            <v>38932</v>
          </cell>
          <cell r="B326">
            <v>51.268928</v>
          </cell>
          <cell r="C326">
            <v>29.936804</v>
          </cell>
        </row>
        <row r="327">
          <cell r="A327">
            <v>38933</v>
          </cell>
          <cell r="B327">
            <v>50.67704</v>
          </cell>
          <cell r="C327">
            <v>30.481053</v>
          </cell>
        </row>
        <row r="328">
          <cell r="A328">
            <v>38936</v>
          </cell>
          <cell r="B328">
            <v>52.552731</v>
          </cell>
          <cell r="C328">
            <v>30.562913</v>
          </cell>
        </row>
        <row r="329">
          <cell r="A329">
            <v>38937</v>
          </cell>
          <cell r="B329">
            <v>52.19956</v>
          </cell>
          <cell r="C329">
            <v>30.315126</v>
          </cell>
        </row>
        <row r="330">
          <cell r="A330">
            <v>38938</v>
          </cell>
          <cell r="B330">
            <v>51.163743</v>
          </cell>
          <cell r="C330">
            <v>30.16742</v>
          </cell>
        </row>
        <row r="331">
          <cell r="A331">
            <v>38939</v>
          </cell>
          <cell r="B331">
            <v>51.513335</v>
          </cell>
          <cell r="C331">
            <v>29.973241</v>
          </cell>
        </row>
        <row r="332">
          <cell r="A332">
            <v>38940</v>
          </cell>
          <cell r="B332">
            <v>52.273072</v>
          </cell>
          <cell r="C332">
            <v>29.755746</v>
          </cell>
        </row>
        <row r="333">
          <cell r="A333">
            <v>38943</v>
          </cell>
          <cell r="B333">
            <v>53.674672</v>
          </cell>
          <cell r="C333">
            <v>29.651024</v>
          </cell>
        </row>
        <row r="334">
          <cell r="A334">
            <v>38944</v>
          </cell>
          <cell r="B334">
            <v>51.811048</v>
          </cell>
          <cell r="C334">
            <v>29.641534</v>
          </cell>
        </row>
        <row r="335">
          <cell r="A335">
            <v>38945</v>
          </cell>
          <cell r="B335">
            <v>49.818263</v>
          </cell>
          <cell r="C335">
            <v>29.226997</v>
          </cell>
        </row>
        <row r="336">
          <cell r="A336">
            <v>38946</v>
          </cell>
          <cell r="B336">
            <v>49.813694</v>
          </cell>
          <cell r="C336">
            <v>29.251525</v>
          </cell>
        </row>
        <row r="337">
          <cell r="A337">
            <v>38947</v>
          </cell>
          <cell r="B337">
            <v>49.158528</v>
          </cell>
          <cell r="C337">
            <v>29.284657</v>
          </cell>
        </row>
        <row r="338">
          <cell r="A338">
            <v>38950</v>
          </cell>
          <cell r="B338">
            <v>49.258245</v>
          </cell>
          <cell r="C338">
            <v>29.23228</v>
          </cell>
        </row>
        <row r="339">
          <cell r="A339">
            <v>38951</v>
          </cell>
          <cell r="B339">
            <v>49.064981</v>
          </cell>
          <cell r="C339">
            <v>36.346985</v>
          </cell>
        </row>
        <row r="340">
          <cell r="A340">
            <v>38952</v>
          </cell>
          <cell r="B340">
            <v>49.980862</v>
          </cell>
          <cell r="C340">
            <v>28.933445</v>
          </cell>
        </row>
        <row r="341">
          <cell r="A341">
            <v>38953</v>
          </cell>
          <cell r="B341">
            <v>49.210621</v>
          </cell>
          <cell r="C341">
            <v>29.319674</v>
          </cell>
        </row>
        <row r="342">
          <cell r="A342">
            <v>38954</v>
          </cell>
          <cell r="B342">
            <v>49.797697</v>
          </cell>
          <cell r="C342">
            <v>29.380243</v>
          </cell>
        </row>
        <row r="343">
          <cell r="A343">
            <v>38957</v>
          </cell>
          <cell r="B343">
            <v>49.995382</v>
          </cell>
        </row>
        <row r="344">
          <cell r="A344">
            <v>38958</v>
          </cell>
          <cell r="B344">
            <v>49.705509</v>
          </cell>
          <cell r="C344">
            <v>30.0818</v>
          </cell>
        </row>
        <row r="345">
          <cell r="A345">
            <v>38959</v>
          </cell>
          <cell r="B345">
            <v>49.290288</v>
          </cell>
          <cell r="C345">
            <v>30.217839</v>
          </cell>
        </row>
        <row r="346">
          <cell r="A346">
            <v>38960</v>
          </cell>
          <cell r="B346">
            <v>49.237889</v>
          </cell>
          <cell r="C346">
            <v>30.272617</v>
          </cell>
        </row>
        <row r="347">
          <cell r="A347">
            <v>38961</v>
          </cell>
          <cell r="B347">
            <v>48.7421</v>
          </cell>
          <cell r="C347">
            <v>30.177074</v>
          </cell>
        </row>
        <row r="348">
          <cell r="C348">
            <v>29.788074</v>
          </cell>
        </row>
        <row r="349">
          <cell r="A349">
            <v>38965</v>
          </cell>
          <cell r="B349">
            <v>48.137826</v>
          </cell>
          <cell r="C349">
            <v>29.597505</v>
          </cell>
        </row>
        <row r="350">
          <cell r="A350">
            <v>38966</v>
          </cell>
          <cell r="B350">
            <v>47.808682</v>
          </cell>
          <cell r="C350">
            <v>29.464418</v>
          </cell>
        </row>
        <row r="351">
          <cell r="A351">
            <v>38967</v>
          </cell>
          <cell r="B351">
            <v>46.992501</v>
          </cell>
          <cell r="C351">
            <v>29.68594</v>
          </cell>
        </row>
        <row r="352">
          <cell r="A352">
            <v>38968</v>
          </cell>
          <cell r="B352">
            <v>46.381215</v>
          </cell>
          <cell r="C352">
            <v>29.719772</v>
          </cell>
        </row>
        <row r="353">
          <cell r="A353">
            <v>38971</v>
          </cell>
          <cell r="B353">
            <v>47.329553</v>
          </cell>
          <cell r="C353">
            <v>30.019608</v>
          </cell>
        </row>
        <row r="354">
          <cell r="A354">
            <v>38972</v>
          </cell>
          <cell r="B354">
            <v>47.695367</v>
          </cell>
          <cell r="C354">
            <v>29.967519</v>
          </cell>
        </row>
        <row r="355">
          <cell r="A355">
            <v>38973</v>
          </cell>
          <cell r="B355">
            <v>48.819499</v>
          </cell>
          <cell r="C355">
            <v>29.894929</v>
          </cell>
        </row>
        <row r="356">
          <cell r="A356">
            <v>38974</v>
          </cell>
          <cell r="B356">
            <v>49.332257</v>
          </cell>
          <cell r="C356">
            <v>29.787265</v>
          </cell>
        </row>
        <row r="357">
          <cell r="A357">
            <v>38975</v>
          </cell>
          <cell r="B357">
            <v>50.123209</v>
          </cell>
          <cell r="C357">
            <v>29.952389</v>
          </cell>
        </row>
        <row r="358">
          <cell r="A358">
            <v>38978</v>
          </cell>
          <cell r="B358">
            <v>50.567152</v>
          </cell>
          <cell r="C358">
            <v>30.04876</v>
          </cell>
        </row>
        <row r="359">
          <cell r="A359">
            <v>38979</v>
          </cell>
          <cell r="B359">
            <v>49.920921</v>
          </cell>
          <cell r="C359">
            <v>30.060568</v>
          </cell>
        </row>
        <row r="360">
          <cell r="A360">
            <v>38980</v>
          </cell>
          <cell r="B360">
            <v>49.763844</v>
          </cell>
          <cell r="C360">
            <v>30.031298</v>
          </cell>
        </row>
        <row r="361">
          <cell r="A361">
            <v>38981</v>
          </cell>
          <cell r="B361">
            <v>49.039243</v>
          </cell>
          <cell r="C361">
            <v>29.966571</v>
          </cell>
        </row>
        <row r="362">
          <cell r="A362">
            <v>38982</v>
          </cell>
          <cell r="B362">
            <v>48.195101</v>
          </cell>
          <cell r="C362">
            <v>30.112523</v>
          </cell>
        </row>
        <row r="363">
          <cell r="A363">
            <v>38985</v>
          </cell>
          <cell r="B363">
            <v>47.688252</v>
          </cell>
          <cell r="C363">
            <v>30.147339</v>
          </cell>
        </row>
        <row r="364">
          <cell r="A364">
            <v>38986</v>
          </cell>
          <cell r="B364">
            <v>47.83791</v>
          </cell>
          <cell r="C364">
            <v>30.042856</v>
          </cell>
        </row>
        <row r="365">
          <cell r="A365">
            <v>38987</v>
          </cell>
          <cell r="B365">
            <v>49.590216</v>
          </cell>
          <cell r="C365">
            <v>30.265204</v>
          </cell>
        </row>
        <row r="366">
          <cell r="A366">
            <v>38988</v>
          </cell>
          <cell r="B366">
            <v>50.029047</v>
          </cell>
          <cell r="C366">
            <v>30.676342</v>
          </cell>
        </row>
        <row r="367">
          <cell r="A367">
            <v>38989</v>
          </cell>
          <cell r="B367">
            <v>50.706174</v>
          </cell>
          <cell r="C367">
            <v>30.973248</v>
          </cell>
        </row>
        <row r="368">
          <cell r="A368">
            <v>38992</v>
          </cell>
          <cell r="B368">
            <v>50.998601</v>
          </cell>
          <cell r="C368">
            <v>31.337331</v>
          </cell>
        </row>
        <row r="369">
          <cell r="A369">
            <v>38993</v>
          </cell>
          <cell r="B369">
            <v>49.805966</v>
          </cell>
          <cell r="C369">
            <v>31.021285</v>
          </cell>
        </row>
        <row r="370">
          <cell r="A370">
            <v>38994</v>
          </cell>
          <cell r="B370">
            <v>48.439274</v>
          </cell>
          <cell r="C370">
            <v>30.810198</v>
          </cell>
        </row>
        <row r="371">
          <cell r="A371">
            <v>38995</v>
          </cell>
          <cell r="B371">
            <v>47.651995</v>
          </cell>
          <cell r="C371">
            <v>30.729619</v>
          </cell>
        </row>
        <row r="372">
          <cell r="A372">
            <v>38996</v>
          </cell>
          <cell r="B372">
            <v>49.08306</v>
          </cell>
          <cell r="C372">
            <v>30.598526</v>
          </cell>
        </row>
        <row r="373">
          <cell r="C373">
            <v>30.586614</v>
          </cell>
        </row>
        <row r="374">
          <cell r="A374">
            <v>39000</v>
          </cell>
          <cell r="B374">
            <v>51.22154</v>
          </cell>
          <cell r="C374">
            <v>30.463752</v>
          </cell>
        </row>
        <row r="375">
          <cell r="A375">
            <v>39001</v>
          </cell>
          <cell r="B375">
            <v>51.567326</v>
          </cell>
          <cell r="C375">
            <v>30.152738</v>
          </cell>
        </row>
        <row r="376">
          <cell r="A376">
            <v>39002</v>
          </cell>
          <cell r="B376">
            <v>51.235503</v>
          </cell>
          <cell r="C376">
            <v>30.430833</v>
          </cell>
        </row>
        <row r="377">
          <cell r="A377">
            <v>39003</v>
          </cell>
          <cell r="B377">
            <v>51.109437</v>
          </cell>
          <cell r="C377">
            <v>30.247227</v>
          </cell>
        </row>
        <row r="378">
          <cell r="A378">
            <v>39006</v>
          </cell>
          <cell r="B378">
            <v>49.277196</v>
          </cell>
          <cell r="C378">
            <v>30.36919</v>
          </cell>
        </row>
        <row r="379">
          <cell r="A379">
            <v>39007</v>
          </cell>
          <cell r="B379">
            <v>48.856004</v>
          </cell>
          <cell r="C379">
            <v>30.411988</v>
          </cell>
        </row>
        <row r="380">
          <cell r="A380">
            <v>39008</v>
          </cell>
          <cell r="B380">
            <v>48.416854</v>
          </cell>
          <cell r="C380">
            <v>29.144849</v>
          </cell>
        </row>
        <row r="381">
          <cell r="A381">
            <v>39009</v>
          </cell>
          <cell r="B381">
            <v>49.455667</v>
          </cell>
          <cell r="C381">
            <v>30.413998</v>
          </cell>
        </row>
        <row r="382">
          <cell r="A382">
            <v>39010</v>
          </cell>
          <cell r="B382">
            <v>49.034406</v>
          </cell>
          <cell r="C382">
            <v>30.507671</v>
          </cell>
        </row>
        <row r="383">
          <cell r="A383">
            <v>39013</v>
          </cell>
          <cell r="B383">
            <v>49.479209</v>
          </cell>
          <cell r="C383">
            <v>30.633667</v>
          </cell>
        </row>
        <row r="384">
          <cell r="A384">
            <v>39014</v>
          </cell>
          <cell r="B384">
            <v>49.741837</v>
          </cell>
          <cell r="C384">
            <v>30.504146</v>
          </cell>
        </row>
        <row r="385">
          <cell r="A385">
            <v>39015</v>
          </cell>
          <cell r="B385">
            <v>49.534115</v>
          </cell>
          <cell r="C385">
            <v>30.308787</v>
          </cell>
        </row>
        <row r="386">
          <cell r="A386">
            <v>39016</v>
          </cell>
          <cell r="B386">
            <v>48.558766</v>
          </cell>
          <cell r="C386">
            <v>30.147535</v>
          </cell>
        </row>
        <row r="387">
          <cell r="A387">
            <v>39017</v>
          </cell>
          <cell r="B387">
            <v>48.870483</v>
          </cell>
          <cell r="C387">
            <v>30.40036</v>
          </cell>
        </row>
        <row r="388">
          <cell r="A388">
            <v>39020</v>
          </cell>
          <cell r="B388">
            <v>49.201231</v>
          </cell>
          <cell r="C388">
            <v>30.330491</v>
          </cell>
        </row>
        <row r="389">
          <cell r="A389">
            <v>39021</v>
          </cell>
          <cell r="B389">
            <v>48.274158</v>
          </cell>
          <cell r="C389">
            <v>29.704816</v>
          </cell>
        </row>
        <row r="390">
          <cell r="A390">
            <v>39022</v>
          </cell>
          <cell r="B390">
            <v>47.311829</v>
          </cell>
          <cell r="C390">
            <v>28.752938</v>
          </cell>
        </row>
        <row r="391">
          <cell r="A391">
            <v>39023</v>
          </cell>
          <cell r="B391">
            <v>47.386695</v>
          </cell>
          <cell r="C391">
            <v>28.768483</v>
          </cell>
        </row>
        <row r="392">
          <cell r="A392">
            <v>39024</v>
          </cell>
          <cell r="B392">
            <v>47.647454</v>
          </cell>
          <cell r="C392">
            <v>29.301735</v>
          </cell>
        </row>
        <row r="393">
          <cell r="A393">
            <v>39027</v>
          </cell>
          <cell r="B393">
            <v>47.431266</v>
          </cell>
          <cell r="C393">
            <v>29.108074</v>
          </cell>
        </row>
        <row r="394">
          <cell r="A394">
            <v>39028</v>
          </cell>
          <cell r="B394">
            <v>46.688378</v>
          </cell>
          <cell r="C394">
            <v>29.48514</v>
          </cell>
        </row>
        <row r="395">
          <cell r="A395">
            <v>39029</v>
          </cell>
          <cell r="B395">
            <v>46.114148</v>
          </cell>
          <cell r="C395">
            <v>26.952196</v>
          </cell>
        </row>
        <row r="396">
          <cell r="A396">
            <v>39030</v>
          </cell>
          <cell r="B396">
            <v>46.188773</v>
          </cell>
          <cell r="C396">
            <v>29.982533</v>
          </cell>
        </row>
        <row r="397">
          <cell r="A397">
            <v>39031</v>
          </cell>
          <cell r="B397">
            <v>46.238261</v>
          </cell>
          <cell r="C397">
            <v>30.090726</v>
          </cell>
        </row>
        <row r="398">
          <cell r="A398">
            <v>39034</v>
          </cell>
          <cell r="B398">
            <v>46.28948</v>
          </cell>
          <cell r="C398">
            <v>29.937478</v>
          </cell>
        </row>
        <row r="399">
          <cell r="A399">
            <v>39035</v>
          </cell>
          <cell r="B399">
            <v>45.63542</v>
          </cell>
          <cell r="C399">
            <v>29.858119</v>
          </cell>
        </row>
        <row r="400">
          <cell r="A400">
            <v>39036</v>
          </cell>
          <cell r="B400">
            <v>44.852157</v>
          </cell>
          <cell r="C400">
            <v>29.727521</v>
          </cell>
        </row>
        <row r="401">
          <cell r="A401">
            <v>39037</v>
          </cell>
          <cell r="B401">
            <v>43.768548</v>
          </cell>
          <cell r="C401">
            <v>29.88696</v>
          </cell>
        </row>
        <row r="402">
          <cell r="A402">
            <v>39038</v>
          </cell>
          <cell r="B402">
            <v>41.731596</v>
          </cell>
          <cell r="C402">
            <v>29.956265</v>
          </cell>
        </row>
        <row r="403">
          <cell r="A403">
            <v>39041</v>
          </cell>
          <cell r="B403">
            <v>42.000882</v>
          </cell>
          <cell r="C403">
            <v>29.906214</v>
          </cell>
        </row>
        <row r="404">
          <cell r="A404">
            <v>39042</v>
          </cell>
          <cell r="B404">
            <v>42.642529</v>
          </cell>
          <cell r="C404">
            <v>29.624705</v>
          </cell>
        </row>
        <row r="405">
          <cell r="A405">
            <v>39043</v>
          </cell>
          <cell r="B405">
            <v>42.880243</v>
          </cell>
          <cell r="C405">
            <v>29.585223</v>
          </cell>
        </row>
        <row r="406">
          <cell r="C406">
            <v>29.537343</v>
          </cell>
        </row>
        <row r="407">
          <cell r="A407">
            <v>39045</v>
          </cell>
          <cell r="B407">
            <v>43.8043</v>
          </cell>
          <cell r="C407">
            <v>30.026903</v>
          </cell>
        </row>
        <row r="408">
          <cell r="A408">
            <v>39048</v>
          </cell>
          <cell r="B408">
            <v>43.670571</v>
          </cell>
          <cell r="C408">
            <v>29.939273</v>
          </cell>
        </row>
        <row r="409">
          <cell r="A409">
            <v>39049</v>
          </cell>
          <cell r="B409">
            <v>42.700161</v>
          </cell>
          <cell r="C409">
            <v>29.939686</v>
          </cell>
        </row>
        <row r="410">
          <cell r="A410">
            <v>39050</v>
          </cell>
          <cell r="B410">
            <v>41.339144</v>
          </cell>
          <cell r="C410">
            <v>29.83183</v>
          </cell>
        </row>
        <row r="411">
          <cell r="A411">
            <v>39051</v>
          </cell>
          <cell r="B411">
            <v>38.664262</v>
          </cell>
          <cell r="C411">
            <v>29.93648</v>
          </cell>
        </row>
        <row r="412">
          <cell r="A412">
            <v>39052</v>
          </cell>
          <cell r="B412">
            <v>37.35091</v>
          </cell>
          <cell r="C412">
            <v>30.089819</v>
          </cell>
        </row>
        <row r="413">
          <cell r="A413">
            <v>39055</v>
          </cell>
          <cell r="B413">
            <v>37.063594</v>
          </cell>
          <cell r="C413">
            <v>29.811082</v>
          </cell>
        </row>
        <row r="414">
          <cell r="A414">
            <v>39056</v>
          </cell>
          <cell r="B414">
            <v>36.558057</v>
          </cell>
          <cell r="C414">
            <v>29.8583</v>
          </cell>
        </row>
        <row r="415">
          <cell r="A415">
            <v>39057</v>
          </cell>
          <cell r="B415">
            <v>38.384056</v>
          </cell>
          <cell r="C415">
            <v>29.60745</v>
          </cell>
        </row>
        <row r="416">
          <cell r="A416">
            <v>39058</v>
          </cell>
          <cell r="B416">
            <v>40.09791</v>
          </cell>
          <cell r="C416">
            <v>29.754988</v>
          </cell>
        </row>
        <row r="417">
          <cell r="A417">
            <v>39059</v>
          </cell>
          <cell r="B417">
            <v>41.906369</v>
          </cell>
          <cell r="C417">
            <v>29.98099</v>
          </cell>
        </row>
        <row r="418">
          <cell r="A418">
            <v>39062</v>
          </cell>
          <cell r="B418">
            <v>40.732207</v>
          </cell>
          <cell r="C418">
            <v>30.07026</v>
          </cell>
        </row>
        <row r="419">
          <cell r="A419">
            <v>39063</v>
          </cell>
          <cell r="B419">
            <v>38.863896</v>
          </cell>
          <cell r="C419">
            <v>30.117475</v>
          </cell>
        </row>
        <row r="420">
          <cell r="A420">
            <v>39064</v>
          </cell>
          <cell r="B420">
            <v>39.540644</v>
          </cell>
          <cell r="C420">
            <v>29.560283</v>
          </cell>
        </row>
        <row r="421">
          <cell r="A421">
            <v>39065</v>
          </cell>
          <cell r="B421">
            <v>39.842146</v>
          </cell>
          <cell r="C421">
            <v>29.414743</v>
          </cell>
        </row>
        <row r="422">
          <cell r="A422">
            <v>39066</v>
          </cell>
          <cell r="B422">
            <v>40.248797</v>
          </cell>
          <cell r="C422">
            <v>28.875871</v>
          </cell>
        </row>
        <row r="423">
          <cell r="A423">
            <v>39069</v>
          </cell>
          <cell r="B423">
            <v>42.354439</v>
          </cell>
          <cell r="C423">
            <v>29.261131</v>
          </cell>
        </row>
        <row r="424">
          <cell r="A424">
            <v>39070</v>
          </cell>
          <cell r="B424">
            <v>43.105274</v>
          </cell>
          <cell r="C424">
            <v>29.256104</v>
          </cell>
        </row>
        <row r="425">
          <cell r="A425">
            <v>39071</v>
          </cell>
          <cell r="B425">
            <v>42.544268</v>
          </cell>
          <cell r="C425">
            <v>29.7035</v>
          </cell>
        </row>
        <row r="426">
          <cell r="A426">
            <v>39072</v>
          </cell>
          <cell r="B426">
            <v>40.819614</v>
          </cell>
          <cell r="C426">
            <v>29.386655</v>
          </cell>
        </row>
        <row r="427">
          <cell r="A427">
            <v>39073</v>
          </cell>
          <cell r="B427">
            <v>41.216859</v>
          </cell>
          <cell r="C427">
            <v>29.477422</v>
          </cell>
        </row>
        <row r="428">
          <cell r="A428">
            <v>39077</v>
          </cell>
          <cell r="B428">
            <v>41.808274</v>
          </cell>
        </row>
        <row r="429">
          <cell r="A429">
            <v>39078</v>
          </cell>
          <cell r="B429">
            <v>41.755559</v>
          </cell>
          <cell r="C429">
            <v>29.376179</v>
          </cell>
        </row>
        <row r="430">
          <cell r="A430">
            <v>39079</v>
          </cell>
          <cell r="B430">
            <v>41.55518</v>
          </cell>
          <cell r="C430">
            <v>29.286457</v>
          </cell>
        </row>
        <row r="431">
          <cell r="A431">
            <v>39080</v>
          </cell>
          <cell r="B431">
            <v>40.734376</v>
          </cell>
          <cell r="C431">
            <v>29.608048</v>
          </cell>
        </row>
        <row r="432">
          <cell r="A432">
            <v>39084</v>
          </cell>
          <cell r="B432">
            <v>40.377598</v>
          </cell>
          <cell r="C432">
            <v>29.456796</v>
          </cell>
          <cell r="E432">
            <v>39084</v>
          </cell>
          <cell r="F432">
            <v>8.8643</v>
          </cell>
          <cell r="G432">
            <v>261.1395</v>
          </cell>
          <cell r="H432">
            <v>5.5</v>
          </cell>
          <cell r="I432">
            <v>52</v>
          </cell>
        </row>
        <row r="433">
          <cell r="A433">
            <v>39085</v>
          </cell>
          <cell r="B433">
            <v>38.741388</v>
          </cell>
          <cell r="C433">
            <v>29.51679</v>
          </cell>
          <cell r="E433">
            <v>39085</v>
          </cell>
          <cell r="F433">
            <v>8.6258</v>
          </cell>
          <cell r="G433">
            <v>266.2104</v>
          </cell>
          <cell r="H433">
            <v>5.5</v>
          </cell>
          <cell r="I433">
            <v>51.36</v>
          </cell>
        </row>
        <row r="434">
          <cell r="A434">
            <v>39086</v>
          </cell>
          <cell r="B434">
            <v>37.231216</v>
          </cell>
          <cell r="C434">
            <v>29.552431</v>
          </cell>
          <cell r="E434">
            <v>39086</v>
          </cell>
          <cell r="F434">
            <v>8.8631</v>
          </cell>
          <cell r="G434">
            <v>281.0909</v>
          </cell>
          <cell r="H434">
            <v>5.5</v>
          </cell>
          <cell r="I434">
            <v>51.67</v>
          </cell>
        </row>
        <row r="435">
          <cell r="A435">
            <v>39087</v>
          </cell>
          <cell r="B435">
            <v>37.27283</v>
          </cell>
          <cell r="C435">
            <v>29.390682</v>
          </cell>
          <cell r="E435">
            <v>39087</v>
          </cell>
          <cell r="F435">
            <v>8.8629</v>
          </cell>
          <cell r="G435">
            <v>291.6884</v>
          </cell>
          <cell r="H435">
            <v>5.5</v>
          </cell>
          <cell r="I435">
            <v>52</v>
          </cell>
        </row>
        <row r="436">
          <cell r="A436">
            <v>39090</v>
          </cell>
          <cell r="B436">
            <v>38.394642</v>
          </cell>
          <cell r="C436">
            <v>29.68588</v>
          </cell>
          <cell r="E436">
            <v>39090</v>
          </cell>
          <cell r="F436">
            <v>8.8566</v>
          </cell>
          <cell r="G436">
            <v>295.778</v>
          </cell>
          <cell r="H436">
            <v>5.49</v>
          </cell>
          <cell r="I436">
            <v>51.93</v>
          </cell>
        </row>
        <row r="437">
          <cell r="A437">
            <v>39091</v>
          </cell>
          <cell r="B437">
            <v>39.959555</v>
          </cell>
          <cell r="C437">
            <v>29.273775</v>
          </cell>
          <cell r="E437">
            <v>39091</v>
          </cell>
          <cell r="F437">
            <v>8.8575</v>
          </cell>
          <cell r="G437">
            <v>302.9349</v>
          </cell>
          <cell r="H437">
            <v>5.33</v>
          </cell>
          <cell r="I437">
            <v>51.83</v>
          </cell>
        </row>
        <row r="438">
          <cell r="A438">
            <v>39092</v>
          </cell>
          <cell r="B438">
            <v>42.175734</v>
          </cell>
          <cell r="C438">
            <v>29.290934</v>
          </cell>
          <cell r="E438">
            <v>39092</v>
          </cell>
          <cell r="F438">
            <v>8.8507</v>
          </cell>
          <cell r="G438">
            <v>304.9937</v>
          </cell>
          <cell r="H438">
            <v>4.79</v>
          </cell>
          <cell r="I438">
            <v>52</v>
          </cell>
        </row>
        <row r="439">
          <cell r="A439">
            <v>39093</v>
          </cell>
          <cell r="B439">
            <v>42.415813</v>
          </cell>
          <cell r="C439">
            <v>29.742994</v>
          </cell>
          <cell r="E439">
            <v>39093</v>
          </cell>
          <cell r="F439">
            <v>8.8505</v>
          </cell>
          <cell r="G439">
            <v>297.4059</v>
          </cell>
          <cell r="H439">
            <v>5</v>
          </cell>
          <cell r="I439">
            <v>52</v>
          </cell>
        </row>
        <row r="440">
          <cell r="A440">
            <v>39094</v>
          </cell>
          <cell r="B440">
            <v>42.401635</v>
          </cell>
          <cell r="C440">
            <v>29.494911</v>
          </cell>
          <cell r="E440">
            <v>39094</v>
          </cell>
          <cell r="F440">
            <v>8.8504</v>
          </cell>
          <cell r="G440">
            <v>297.4057</v>
          </cell>
          <cell r="H440">
            <v>5</v>
          </cell>
          <cell r="I440">
            <v>53.17</v>
          </cell>
        </row>
        <row r="441">
          <cell r="C441">
            <v>29.713329</v>
          </cell>
          <cell r="E441">
            <v>39098</v>
          </cell>
          <cell r="F441">
            <v>8.8436</v>
          </cell>
          <cell r="G441">
            <v>294.7674</v>
          </cell>
          <cell r="H441">
            <v>5</v>
          </cell>
          <cell r="I441">
            <v>52.36</v>
          </cell>
        </row>
        <row r="442">
          <cell r="A442">
            <v>39098</v>
          </cell>
          <cell r="B442">
            <v>44.312596</v>
          </cell>
          <cell r="C442">
            <v>29.952979</v>
          </cell>
          <cell r="E442">
            <v>39099</v>
          </cell>
          <cell r="F442">
            <v>8.8436</v>
          </cell>
          <cell r="G442">
            <v>296.6455</v>
          </cell>
          <cell r="H442">
            <v>5</v>
          </cell>
          <cell r="I442">
            <v>50.75</v>
          </cell>
        </row>
        <row r="443">
          <cell r="A443">
            <v>39099</v>
          </cell>
          <cell r="B443">
            <v>45.935399</v>
          </cell>
          <cell r="C443">
            <v>29.854381</v>
          </cell>
          <cell r="E443">
            <v>39100</v>
          </cell>
          <cell r="F443">
            <v>8.8416</v>
          </cell>
          <cell r="G443">
            <v>299.5021</v>
          </cell>
          <cell r="H443">
            <v>5</v>
          </cell>
          <cell r="I443">
            <v>51.07</v>
          </cell>
        </row>
        <row r="444">
          <cell r="A444">
            <v>39100</v>
          </cell>
          <cell r="B444">
            <v>45.613486</v>
          </cell>
          <cell r="C444">
            <v>28.231574</v>
          </cell>
          <cell r="E444">
            <v>39101</v>
          </cell>
          <cell r="F444">
            <v>8.8396</v>
          </cell>
          <cell r="G444">
            <v>306.4323</v>
          </cell>
          <cell r="H444">
            <v>5</v>
          </cell>
          <cell r="I444">
            <v>49.83</v>
          </cell>
        </row>
        <row r="445">
          <cell r="A445">
            <v>39101</v>
          </cell>
          <cell r="B445">
            <v>44.687713</v>
          </cell>
          <cell r="C445">
            <v>28.536285</v>
          </cell>
          <cell r="E445">
            <v>39104</v>
          </cell>
          <cell r="F445">
            <v>8.8345</v>
          </cell>
          <cell r="G445">
            <v>333.8476</v>
          </cell>
          <cell r="H445">
            <v>5</v>
          </cell>
          <cell r="I445">
            <v>48</v>
          </cell>
        </row>
        <row r="446">
          <cell r="A446">
            <v>39104</v>
          </cell>
          <cell r="B446">
            <v>44.433056</v>
          </cell>
          <cell r="C446">
            <v>29.339686</v>
          </cell>
          <cell r="E446">
            <v>39105</v>
          </cell>
          <cell r="F446">
            <v>8.8357</v>
          </cell>
          <cell r="G446">
            <v>328.9665</v>
          </cell>
          <cell r="H446">
            <v>5</v>
          </cell>
          <cell r="I446">
            <v>46.71</v>
          </cell>
        </row>
        <row r="447">
          <cell r="A447">
            <v>39105</v>
          </cell>
          <cell r="B447">
            <v>46.094549</v>
          </cell>
          <cell r="C447">
            <v>29.187503</v>
          </cell>
          <cell r="E447">
            <v>39106</v>
          </cell>
          <cell r="F447">
            <v>8.8331</v>
          </cell>
          <cell r="G447">
            <v>348.065</v>
          </cell>
          <cell r="H447">
            <v>4.96</v>
          </cell>
          <cell r="I447">
            <v>47</v>
          </cell>
        </row>
        <row r="448">
          <cell r="A448">
            <v>39106</v>
          </cell>
          <cell r="B448">
            <v>46.851456</v>
          </cell>
          <cell r="C448">
            <v>29.313128</v>
          </cell>
          <cell r="E448">
            <v>39107</v>
          </cell>
          <cell r="F448">
            <v>8.8321</v>
          </cell>
          <cell r="G448">
            <v>366.8619</v>
          </cell>
          <cell r="H448">
            <v>4.83</v>
          </cell>
          <cell r="I448">
            <v>47.08</v>
          </cell>
        </row>
        <row r="449">
          <cell r="A449">
            <v>39107</v>
          </cell>
          <cell r="B449">
            <v>49.06622</v>
          </cell>
          <cell r="C449">
            <v>29.280782</v>
          </cell>
          <cell r="E449">
            <v>39108</v>
          </cell>
          <cell r="F449">
            <v>9.3102</v>
          </cell>
          <cell r="G449">
            <v>373.6447</v>
          </cell>
          <cell r="H449">
            <v>4.96</v>
          </cell>
          <cell r="I449">
            <v>46.92</v>
          </cell>
        </row>
        <row r="450">
          <cell r="A450">
            <v>39108</v>
          </cell>
          <cell r="B450">
            <v>49.758454</v>
          </cell>
          <cell r="C450">
            <v>29.658406</v>
          </cell>
          <cell r="E450">
            <v>39111</v>
          </cell>
          <cell r="F450">
            <v>9.3067</v>
          </cell>
          <cell r="G450">
            <v>393.5403</v>
          </cell>
          <cell r="H450">
            <v>4.86</v>
          </cell>
          <cell r="I450">
            <v>46.71</v>
          </cell>
        </row>
        <row r="451">
          <cell r="A451">
            <v>39111</v>
          </cell>
          <cell r="B451">
            <v>51.101745</v>
          </cell>
          <cell r="C451">
            <v>29.92499</v>
          </cell>
          <cell r="E451">
            <v>39112</v>
          </cell>
          <cell r="F451">
            <v>9.3198</v>
          </cell>
          <cell r="G451">
            <v>384.4695</v>
          </cell>
          <cell r="H451">
            <v>4.88</v>
          </cell>
          <cell r="I451">
            <v>46.96</v>
          </cell>
        </row>
        <row r="452">
          <cell r="A452">
            <v>39112</v>
          </cell>
          <cell r="B452">
            <v>51.079886</v>
          </cell>
          <cell r="C452">
            <v>29.679063</v>
          </cell>
          <cell r="E452">
            <v>39113</v>
          </cell>
          <cell r="F452">
            <v>9.5585</v>
          </cell>
          <cell r="G452">
            <v>424.7375</v>
          </cell>
          <cell r="H452">
            <v>4.84</v>
          </cell>
          <cell r="I452">
            <v>47.29</v>
          </cell>
        </row>
        <row r="453">
          <cell r="A453">
            <v>39113</v>
          </cell>
          <cell r="B453">
            <v>49.733277</v>
          </cell>
          <cell r="C453">
            <v>29.920475</v>
          </cell>
          <cell r="E453">
            <v>39114</v>
          </cell>
          <cell r="F453">
            <v>9.5594</v>
          </cell>
          <cell r="G453">
            <v>441.8297</v>
          </cell>
          <cell r="H453">
            <v>4.44</v>
          </cell>
          <cell r="I453">
            <v>46.5</v>
          </cell>
        </row>
        <row r="454">
          <cell r="A454">
            <v>39114</v>
          </cell>
          <cell r="B454">
            <v>48.950159</v>
          </cell>
          <cell r="C454">
            <v>28.972814</v>
          </cell>
          <cell r="E454">
            <v>39115</v>
          </cell>
          <cell r="F454">
            <v>8.8391</v>
          </cell>
          <cell r="G454">
            <v>409.5057</v>
          </cell>
          <cell r="H454">
            <v>4.32</v>
          </cell>
          <cell r="I454">
            <v>47.29</v>
          </cell>
        </row>
        <row r="455">
          <cell r="A455">
            <v>39115</v>
          </cell>
          <cell r="B455">
            <v>46.673775</v>
          </cell>
          <cell r="C455">
            <v>28.662567</v>
          </cell>
          <cell r="E455">
            <v>39118</v>
          </cell>
          <cell r="F455">
            <v>9.0759</v>
          </cell>
          <cell r="G455">
            <v>376.9907</v>
          </cell>
          <cell r="H455">
            <v>4.5</v>
          </cell>
          <cell r="I455">
            <v>46.93</v>
          </cell>
        </row>
        <row r="456">
          <cell r="A456">
            <v>39118</v>
          </cell>
          <cell r="B456">
            <v>45.09719</v>
          </cell>
          <cell r="C456">
            <v>28.951126</v>
          </cell>
          <cell r="E456">
            <v>39119</v>
          </cell>
          <cell r="F456">
            <v>8.8355</v>
          </cell>
          <cell r="G456">
            <v>396.3153</v>
          </cell>
          <cell r="H456">
            <v>4.38</v>
          </cell>
          <cell r="I456">
            <v>47.33</v>
          </cell>
        </row>
        <row r="457">
          <cell r="A457">
            <v>39119</v>
          </cell>
          <cell r="B457">
            <v>44.614163</v>
          </cell>
          <cell r="C457">
            <v>28.761318</v>
          </cell>
          <cell r="E457">
            <v>39120</v>
          </cell>
          <cell r="F457">
            <v>9.3176</v>
          </cell>
          <cell r="G457">
            <v>427.4953</v>
          </cell>
          <cell r="H457">
            <v>4.21</v>
          </cell>
          <cell r="I457">
            <v>48.21</v>
          </cell>
        </row>
        <row r="458">
          <cell r="A458">
            <v>39120</v>
          </cell>
          <cell r="B458">
            <v>44.560648</v>
          </cell>
          <cell r="C458">
            <v>28.428663</v>
          </cell>
          <cell r="E458">
            <v>39121</v>
          </cell>
          <cell r="F458">
            <v>10.9996</v>
          </cell>
          <cell r="G458">
            <v>475.6869</v>
          </cell>
          <cell r="H458">
            <v>4.13</v>
          </cell>
          <cell r="I458">
            <v>48.58</v>
          </cell>
        </row>
        <row r="459">
          <cell r="A459">
            <v>39121</v>
          </cell>
          <cell r="B459">
            <v>45.17246</v>
          </cell>
          <cell r="C459">
            <v>28.433974</v>
          </cell>
          <cell r="E459">
            <v>39122</v>
          </cell>
          <cell r="F459">
            <v>11.4829</v>
          </cell>
          <cell r="G459">
            <v>559.8611</v>
          </cell>
          <cell r="H459">
            <v>4.16</v>
          </cell>
          <cell r="I459">
            <v>47</v>
          </cell>
        </row>
        <row r="460">
          <cell r="A460">
            <v>39122</v>
          </cell>
          <cell r="B460">
            <v>47.085988</v>
          </cell>
          <cell r="C460">
            <v>28.358096</v>
          </cell>
          <cell r="E460">
            <v>39125</v>
          </cell>
          <cell r="F460">
            <v>15.5919</v>
          </cell>
          <cell r="G460">
            <v>707.3102</v>
          </cell>
          <cell r="H460">
            <v>4.25</v>
          </cell>
          <cell r="I460">
            <v>47.58</v>
          </cell>
        </row>
        <row r="461">
          <cell r="A461">
            <v>39125</v>
          </cell>
          <cell r="B461">
            <v>48.641613</v>
          </cell>
          <cell r="C461">
            <v>28.002747</v>
          </cell>
          <cell r="E461">
            <v>39126</v>
          </cell>
          <cell r="F461">
            <v>15.3498</v>
          </cell>
          <cell r="G461">
            <v>633.0092</v>
          </cell>
          <cell r="H461">
            <v>4.13</v>
          </cell>
          <cell r="I461">
            <v>45.17</v>
          </cell>
        </row>
        <row r="462">
          <cell r="A462">
            <v>39126</v>
          </cell>
          <cell r="B462">
            <v>48.532594</v>
          </cell>
          <cell r="C462">
            <v>27.993913</v>
          </cell>
          <cell r="E462">
            <v>39127</v>
          </cell>
          <cell r="F462">
            <v>14.1431</v>
          </cell>
          <cell r="G462">
            <v>605.0612</v>
          </cell>
          <cell r="H462">
            <v>4.12</v>
          </cell>
          <cell r="I462">
            <v>46.36</v>
          </cell>
        </row>
        <row r="463">
          <cell r="A463">
            <v>39127</v>
          </cell>
          <cell r="B463">
            <v>45.30204</v>
          </cell>
          <cell r="C463">
            <v>28.079808</v>
          </cell>
          <cell r="E463">
            <v>39128</v>
          </cell>
          <cell r="F463">
            <v>14.1385</v>
          </cell>
          <cell r="G463">
            <v>626.2127</v>
          </cell>
          <cell r="H463">
            <v>4.02</v>
          </cell>
          <cell r="I463">
            <v>45.67</v>
          </cell>
        </row>
        <row r="464">
          <cell r="A464">
            <v>39128</v>
          </cell>
          <cell r="B464">
            <v>45.859154</v>
          </cell>
          <cell r="C464">
            <v>28.244782</v>
          </cell>
          <cell r="E464">
            <v>39129</v>
          </cell>
          <cell r="F464">
            <v>15.3447</v>
          </cell>
          <cell r="G464">
            <v>677.0263</v>
          </cell>
          <cell r="H464">
            <v>3.84</v>
          </cell>
          <cell r="I464">
            <v>45.71</v>
          </cell>
        </row>
        <row r="465">
          <cell r="A465">
            <v>39129</v>
          </cell>
          <cell r="B465">
            <v>47.196467</v>
          </cell>
          <cell r="C465">
            <v>28.391595</v>
          </cell>
          <cell r="E465">
            <v>39133</v>
          </cell>
          <cell r="F465">
            <v>15.3531</v>
          </cell>
          <cell r="G465">
            <v>725.3202</v>
          </cell>
          <cell r="H465">
            <v>4</v>
          </cell>
          <cell r="I465">
            <v>45.83</v>
          </cell>
        </row>
        <row r="466">
          <cell r="C466">
            <v>26.562042</v>
          </cell>
          <cell r="E466">
            <v>39134</v>
          </cell>
          <cell r="F466">
            <v>15.6038</v>
          </cell>
          <cell r="G466">
            <v>856.4208</v>
          </cell>
          <cell r="H466">
            <v>4</v>
          </cell>
          <cell r="I466">
            <v>46.79</v>
          </cell>
        </row>
        <row r="467">
          <cell r="A467">
            <v>39133</v>
          </cell>
          <cell r="B467">
            <v>47.121868</v>
          </cell>
          <cell r="C467">
            <v>27.891061</v>
          </cell>
          <cell r="E467">
            <v>39135</v>
          </cell>
          <cell r="F467">
            <v>18.031</v>
          </cell>
          <cell r="G467">
            <v>982.4245</v>
          </cell>
          <cell r="H467">
            <v>3.96</v>
          </cell>
          <cell r="I467">
            <v>46</v>
          </cell>
        </row>
        <row r="468">
          <cell r="A468">
            <v>39134</v>
          </cell>
          <cell r="B468">
            <v>47.008096</v>
          </cell>
          <cell r="C468">
            <v>27.822995</v>
          </cell>
          <cell r="E468">
            <v>39136</v>
          </cell>
          <cell r="F468">
            <v>31.691</v>
          </cell>
          <cell r="G468">
            <v>1083.3532</v>
          </cell>
          <cell r="H468">
            <v>4.08</v>
          </cell>
          <cell r="I468">
            <v>51.92</v>
          </cell>
        </row>
        <row r="469">
          <cell r="A469">
            <v>39135</v>
          </cell>
          <cell r="B469">
            <v>46.297704</v>
          </cell>
          <cell r="C469">
            <v>28.020186</v>
          </cell>
          <cell r="E469">
            <v>39139</v>
          </cell>
          <cell r="F469">
            <v>25.8373</v>
          </cell>
          <cell r="G469">
            <v>1082.1599</v>
          </cell>
          <cell r="H469">
            <v>4</v>
          </cell>
          <cell r="I469">
            <v>55.86</v>
          </cell>
        </row>
        <row r="470">
          <cell r="A470">
            <v>39136</v>
          </cell>
          <cell r="B470">
            <v>46.956921</v>
          </cell>
          <cell r="C470">
            <v>28.222165</v>
          </cell>
          <cell r="E470">
            <v>39140</v>
          </cell>
          <cell r="F470">
            <v>27.3915</v>
          </cell>
          <cell r="G470">
            <v>1267.8055</v>
          </cell>
          <cell r="H470">
            <v>5.57</v>
          </cell>
          <cell r="I470">
            <v>112.86</v>
          </cell>
        </row>
        <row r="471">
          <cell r="A471">
            <v>39139</v>
          </cell>
          <cell r="B471">
            <v>48.449546</v>
          </cell>
          <cell r="C471">
            <v>28.71039</v>
          </cell>
          <cell r="E471">
            <v>39141</v>
          </cell>
          <cell r="F471">
            <v>25.9086</v>
          </cell>
          <cell r="G471">
            <v>1143.1898</v>
          </cell>
          <cell r="H471">
            <v>6.93</v>
          </cell>
          <cell r="I471">
            <v>98.57</v>
          </cell>
        </row>
        <row r="472">
          <cell r="A472">
            <v>39140</v>
          </cell>
          <cell r="B472">
            <v>51.710667</v>
          </cell>
          <cell r="C472">
            <v>28.810261</v>
          </cell>
          <cell r="E472">
            <v>39142</v>
          </cell>
          <cell r="F472">
            <v>28.3402</v>
          </cell>
          <cell r="G472">
            <v>1023.2233</v>
          </cell>
          <cell r="H472">
            <v>6.25</v>
          </cell>
          <cell r="I472">
            <v>81.67</v>
          </cell>
        </row>
        <row r="473">
          <cell r="A473">
            <v>39141</v>
          </cell>
          <cell r="B473">
            <v>53.128597</v>
          </cell>
          <cell r="C473">
            <v>28.150424</v>
          </cell>
          <cell r="E473">
            <v>39143</v>
          </cell>
          <cell r="F473">
            <v>25.7177</v>
          </cell>
          <cell r="G473">
            <v>882.9762</v>
          </cell>
          <cell r="H473">
            <v>5.54</v>
          </cell>
          <cell r="I473">
            <v>86.29</v>
          </cell>
        </row>
        <row r="474">
          <cell r="A474">
            <v>39142</v>
          </cell>
          <cell r="B474">
            <v>53.097185</v>
          </cell>
          <cell r="C474">
            <v>29.097454</v>
          </cell>
          <cell r="E474">
            <v>39146</v>
          </cell>
          <cell r="F474">
            <v>26.9271</v>
          </cell>
          <cell r="G474">
            <v>880.6565</v>
          </cell>
          <cell r="H474">
            <v>5.93</v>
          </cell>
          <cell r="I474">
            <v>102.14</v>
          </cell>
        </row>
        <row r="475">
          <cell r="A475">
            <v>39143</v>
          </cell>
          <cell r="B475">
            <v>53.905834</v>
          </cell>
          <cell r="C475">
            <v>29.003807</v>
          </cell>
          <cell r="E475">
            <v>39147</v>
          </cell>
          <cell r="F475">
            <v>19.6726</v>
          </cell>
          <cell r="G475">
            <v>822.9725</v>
          </cell>
          <cell r="H475">
            <v>5.75</v>
          </cell>
          <cell r="I475">
            <v>85.17</v>
          </cell>
        </row>
        <row r="476">
          <cell r="A476">
            <v>39146</v>
          </cell>
          <cell r="B476">
            <v>54.864903</v>
          </cell>
          <cell r="C476">
            <v>29.039065</v>
          </cell>
          <cell r="E476">
            <v>39148</v>
          </cell>
          <cell r="F476">
            <v>22.088</v>
          </cell>
          <cell r="G476">
            <v>855.9082</v>
          </cell>
          <cell r="H476">
            <v>5.11</v>
          </cell>
          <cell r="I476">
            <v>85</v>
          </cell>
        </row>
        <row r="477">
          <cell r="A477">
            <v>39147</v>
          </cell>
          <cell r="B477">
            <v>53.375974</v>
          </cell>
          <cell r="C477">
            <v>28.894879</v>
          </cell>
          <cell r="E477">
            <v>39149</v>
          </cell>
          <cell r="F477">
            <v>23.5348</v>
          </cell>
          <cell r="G477">
            <v>822.2818</v>
          </cell>
          <cell r="H477">
            <v>5</v>
          </cell>
          <cell r="I477">
            <v>79.29</v>
          </cell>
        </row>
        <row r="478">
          <cell r="A478">
            <v>39148</v>
          </cell>
          <cell r="B478">
            <v>52.281157</v>
          </cell>
          <cell r="C478">
            <v>29.069241</v>
          </cell>
          <cell r="E478">
            <v>39150</v>
          </cell>
          <cell r="F478">
            <v>19.9179</v>
          </cell>
          <cell r="G478">
            <v>800.815</v>
          </cell>
          <cell r="H478">
            <v>5</v>
          </cell>
          <cell r="I478">
            <v>82.29</v>
          </cell>
        </row>
        <row r="479">
          <cell r="A479">
            <v>39149</v>
          </cell>
          <cell r="B479">
            <v>51.303739</v>
          </cell>
          <cell r="C479">
            <v>29.113637</v>
          </cell>
          <cell r="E479">
            <v>39153</v>
          </cell>
          <cell r="F479">
            <v>22.1314</v>
          </cell>
          <cell r="G479">
            <v>844.2948</v>
          </cell>
          <cell r="H479">
            <v>5</v>
          </cell>
          <cell r="I479">
            <v>84.43</v>
          </cell>
        </row>
        <row r="480">
          <cell r="A480">
            <v>39150</v>
          </cell>
          <cell r="B480">
            <v>50.585804</v>
          </cell>
          <cell r="C480">
            <v>29.165624</v>
          </cell>
          <cell r="E480">
            <v>39154</v>
          </cell>
          <cell r="F480">
            <v>21.1476</v>
          </cell>
          <cell r="G480">
            <v>895.8339</v>
          </cell>
          <cell r="H480">
            <v>5.05</v>
          </cell>
          <cell r="I480">
            <v>94.8</v>
          </cell>
        </row>
        <row r="481">
          <cell r="A481">
            <v>39153</v>
          </cell>
          <cell r="B481">
            <v>51.109039</v>
          </cell>
          <cell r="C481">
            <v>29.550217</v>
          </cell>
          <cell r="E481">
            <v>39155</v>
          </cell>
          <cell r="F481">
            <v>21.6321</v>
          </cell>
          <cell r="G481">
            <v>879.9211</v>
          </cell>
          <cell r="H481">
            <v>5.75</v>
          </cell>
          <cell r="I481">
            <v>99.17</v>
          </cell>
        </row>
        <row r="482">
          <cell r="A482">
            <v>39154</v>
          </cell>
          <cell r="B482">
            <v>52.137109</v>
          </cell>
          <cell r="C482">
            <v>31.074978</v>
          </cell>
          <cell r="E482">
            <v>39156</v>
          </cell>
          <cell r="F482">
            <v>19.2459</v>
          </cell>
          <cell r="G482">
            <v>841.499</v>
          </cell>
          <cell r="H482">
            <v>5.07</v>
          </cell>
          <cell r="I482">
            <v>99.71</v>
          </cell>
        </row>
        <row r="483">
          <cell r="A483">
            <v>39155</v>
          </cell>
          <cell r="B483">
            <v>51.540395</v>
          </cell>
          <cell r="C483">
            <v>30.499138</v>
          </cell>
          <cell r="E483">
            <v>39157</v>
          </cell>
          <cell r="F483">
            <v>18.76</v>
          </cell>
          <cell r="G483">
            <v>806.1771</v>
          </cell>
          <cell r="H483">
            <v>5.5</v>
          </cell>
          <cell r="I483">
            <v>105</v>
          </cell>
        </row>
        <row r="484">
          <cell r="A484">
            <v>39156</v>
          </cell>
          <cell r="B484">
            <v>51.812527</v>
          </cell>
          <cell r="C484">
            <v>30.436387</v>
          </cell>
          <cell r="E484">
            <v>39160</v>
          </cell>
          <cell r="F484">
            <v>20.4613</v>
          </cell>
          <cell r="G484">
            <v>807.0663</v>
          </cell>
          <cell r="H484">
            <v>5.29</v>
          </cell>
          <cell r="I484">
            <v>100.83</v>
          </cell>
        </row>
        <row r="485">
          <cell r="A485">
            <v>39157</v>
          </cell>
          <cell r="B485">
            <v>51.402945</v>
          </cell>
          <cell r="C485">
            <v>30.291627</v>
          </cell>
          <cell r="E485">
            <v>39161</v>
          </cell>
          <cell r="F485">
            <v>21.6842</v>
          </cell>
          <cell r="G485">
            <v>785.4297</v>
          </cell>
          <cell r="H485">
            <v>5.26</v>
          </cell>
          <cell r="I485">
            <v>101.14</v>
          </cell>
        </row>
        <row r="486">
          <cell r="A486">
            <v>39160</v>
          </cell>
          <cell r="B486">
            <v>50.388009</v>
          </cell>
          <cell r="C486">
            <v>30.067585</v>
          </cell>
          <cell r="E486">
            <v>39162</v>
          </cell>
          <cell r="F486">
            <v>21.4398</v>
          </cell>
          <cell r="G486">
            <v>765.4082</v>
          </cell>
          <cell r="H486">
            <v>5.18</v>
          </cell>
          <cell r="I486">
            <v>95.57</v>
          </cell>
        </row>
        <row r="487">
          <cell r="A487">
            <v>39161</v>
          </cell>
          <cell r="B487">
            <v>51.057709</v>
          </cell>
          <cell r="C487">
            <v>30.011927</v>
          </cell>
          <cell r="E487">
            <v>39163</v>
          </cell>
          <cell r="F487">
            <v>22.9135</v>
          </cell>
          <cell r="G487">
            <v>781.5972</v>
          </cell>
          <cell r="H487">
            <v>5.33</v>
          </cell>
          <cell r="I487">
            <v>112.58</v>
          </cell>
        </row>
        <row r="488">
          <cell r="A488">
            <v>39162</v>
          </cell>
          <cell r="B488">
            <v>51.721034</v>
          </cell>
          <cell r="C488">
            <v>29.914888</v>
          </cell>
          <cell r="E488">
            <v>39164</v>
          </cell>
          <cell r="F488">
            <v>18.2853</v>
          </cell>
          <cell r="G488">
            <v>851.102</v>
          </cell>
          <cell r="H488">
            <v>5.75</v>
          </cell>
          <cell r="I488">
            <v>114.64</v>
          </cell>
        </row>
        <row r="489">
          <cell r="A489">
            <v>39163</v>
          </cell>
          <cell r="B489">
            <v>48.921063</v>
          </cell>
          <cell r="C489">
            <v>29.872507</v>
          </cell>
          <cell r="E489">
            <v>39167</v>
          </cell>
          <cell r="F489">
            <v>21.7178</v>
          </cell>
          <cell r="G489">
            <v>905.8967</v>
          </cell>
          <cell r="H489">
            <v>5.83</v>
          </cell>
          <cell r="I489">
            <v>120.42</v>
          </cell>
        </row>
        <row r="490">
          <cell r="A490">
            <v>39164</v>
          </cell>
          <cell r="B490">
            <v>49.921188</v>
          </cell>
          <cell r="C490">
            <v>29.803007</v>
          </cell>
          <cell r="E490">
            <v>39168</v>
          </cell>
          <cell r="F490">
            <v>20.9206</v>
          </cell>
          <cell r="G490">
            <v>892.9309</v>
          </cell>
          <cell r="H490">
            <v>5.96</v>
          </cell>
          <cell r="I490">
            <v>127.75</v>
          </cell>
        </row>
        <row r="491">
          <cell r="A491">
            <v>39167</v>
          </cell>
          <cell r="B491">
            <v>50.25811</v>
          </cell>
          <cell r="C491">
            <v>29.460354</v>
          </cell>
          <cell r="E491">
            <v>39169</v>
          </cell>
          <cell r="F491">
            <v>22.619</v>
          </cell>
          <cell r="G491">
            <v>948.0038</v>
          </cell>
          <cell r="H491">
            <v>6.64</v>
          </cell>
          <cell r="I491">
            <v>135.29</v>
          </cell>
        </row>
        <row r="492">
          <cell r="A492">
            <v>39168</v>
          </cell>
          <cell r="B492">
            <v>50.598882</v>
          </cell>
          <cell r="C492">
            <v>29.491481</v>
          </cell>
          <cell r="E492">
            <v>39170</v>
          </cell>
          <cell r="F492">
            <v>22.8683</v>
          </cell>
          <cell r="G492">
            <v>981.5309</v>
          </cell>
          <cell r="H492">
            <v>6.71</v>
          </cell>
          <cell r="I492">
            <v>135.71</v>
          </cell>
        </row>
        <row r="493">
          <cell r="A493">
            <v>39169</v>
          </cell>
          <cell r="B493">
            <v>51.408238</v>
          </cell>
          <cell r="C493">
            <v>29.567162</v>
          </cell>
          <cell r="E493">
            <v>39171</v>
          </cell>
          <cell r="F493">
            <v>22.1515</v>
          </cell>
          <cell r="G493">
            <v>939.8481</v>
          </cell>
          <cell r="H493">
            <v>6.75</v>
          </cell>
          <cell r="I493">
            <v>137.5</v>
          </cell>
        </row>
        <row r="494">
          <cell r="A494">
            <v>39170</v>
          </cell>
          <cell r="B494">
            <v>51.930254</v>
          </cell>
          <cell r="C494">
            <v>29.400246</v>
          </cell>
          <cell r="E494">
            <v>39174</v>
          </cell>
          <cell r="F494">
            <v>22.906</v>
          </cell>
          <cell r="G494">
            <v>958.092</v>
          </cell>
          <cell r="H494">
            <v>6.79</v>
          </cell>
          <cell r="I494">
            <v>133.83</v>
          </cell>
        </row>
        <row r="495">
          <cell r="A495">
            <v>39171</v>
          </cell>
          <cell r="B495">
            <v>51.503648</v>
          </cell>
          <cell r="C495">
            <v>29.473812</v>
          </cell>
          <cell r="E495">
            <v>39175</v>
          </cell>
          <cell r="F495">
            <v>22.6865</v>
          </cell>
          <cell r="G495">
            <v>967.5266</v>
          </cell>
          <cell r="H495">
            <v>6.38</v>
          </cell>
          <cell r="I495">
            <v>129.92</v>
          </cell>
        </row>
        <row r="496">
          <cell r="A496">
            <v>39174</v>
          </cell>
          <cell r="B496">
            <v>51.244116</v>
          </cell>
          <cell r="C496">
            <v>29.233887</v>
          </cell>
          <cell r="E496">
            <v>39176</v>
          </cell>
          <cell r="F496">
            <v>22.9307</v>
          </cell>
          <cell r="G496">
            <v>952.4363</v>
          </cell>
          <cell r="H496">
            <v>6</v>
          </cell>
          <cell r="I496">
            <v>124.57</v>
          </cell>
        </row>
        <row r="497">
          <cell r="A497">
            <v>39175</v>
          </cell>
          <cell r="B497">
            <v>50.13489</v>
          </cell>
          <cell r="C497">
            <v>28.347199</v>
          </cell>
          <cell r="E497">
            <v>39177</v>
          </cell>
          <cell r="F497">
            <v>22.9259</v>
          </cell>
          <cell r="G497">
            <v>944.1703</v>
          </cell>
          <cell r="H497">
            <v>6</v>
          </cell>
          <cell r="I497">
            <v>120.71</v>
          </cell>
        </row>
        <row r="498">
          <cell r="A498">
            <v>39176</v>
          </cell>
          <cell r="B498">
            <v>50.479823</v>
          </cell>
          <cell r="C498">
            <v>28.532248</v>
          </cell>
          <cell r="E498">
            <v>39178</v>
          </cell>
          <cell r="F498">
            <v>22.9877</v>
          </cell>
          <cell r="G498">
            <v>951.1861</v>
          </cell>
          <cell r="H498">
            <v>6</v>
          </cell>
          <cell r="I498">
            <v>121.24</v>
          </cell>
        </row>
        <row r="499">
          <cell r="A499">
            <v>39177</v>
          </cell>
          <cell r="B499">
            <v>50.268893</v>
          </cell>
          <cell r="C499">
            <v>28.722402</v>
          </cell>
          <cell r="E499">
            <v>39181</v>
          </cell>
          <cell r="F499">
            <v>23.233</v>
          </cell>
          <cell r="G499">
            <v>933.2951</v>
          </cell>
          <cell r="H499">
            <v>6</v>
          </cell>
          <cell r="I499">
            <v>115</v>
          </cell>
        </row>
        <row r="500">
          <cell r="A500">
            <v>39181</v>
          </cell>
          <cell r="B500">
            <v>50.092381</v>
          </cell>
          <cell r="E500">
            <v>39182</v>
          </cell>
          <cell r="F500">
            <v>23.2307</v>
          </cell>
          <cell r="G500">
            <v>910.4547</v>
          </cell>
          <cell r="H500">
            <v>6</v>
          </cell>
          <cell r="I500">
            <v>105.07</v>
          </cell>
        </row>
        <row r="501">
          <cell r="A501">
            <v>39182</v>
          </cell>
          <cell r="B501">
            <v>51.077664</v>
          </cell>
          <cell r="C501">
            <v>28.803464</v>
          </cell>
          <cell r="E501">
            <v>39183</v>
          </cell>
          <cell r="F501">
            <v>21.5142</v>
          </cell>
          <cell r="G501">
            <v>902.0742</v>
          </cell>
          <cell r="H501">
            <v>6.29</v>
          </cell>
          <cell r="I501">
            <v>115.33</v>
          </cell>
        </row>
        <row r="502">
          <cell r="A502">
            <v>39183</v>
          </cell>
          <cell r="B502">
            <v>51.493869</v>
          </cell>
          <cell r="C502">
            <v>28.862793</v>
          </cell>
          <cell r="E502">
            <v>39184</v>
          </cell>
          <cell r="F502">
            <v>22.2621</v>
          </cell>
          <cell r="G502">
            <v>887.714</v>
          </cell>
          <cell r="H502">
            <v>6.38</v>
          </cell>
          <cell r="I502">
            <v>124.83</v>
          </cell>
        </row>
        <row r="503">
          <cell r="A503">
            <v>39184</v>
          </cell>
          <cell r="B503">
            <v>51.942118</v>
          </cell>
          <cell r="C503">
            <v>28.955447</v>
          </cell>
          <cell r="E503">
            <v>39185</v>
          </cell>
          <cell r="F503">
            <v>22.5138</v>
          </cell>
          <cell r="G503">
            <v>885.0917</v>
          </cell>
          <cell r="H503">
            <v>6.46</v>
          </cell>
          <cell r="I503">
            <v>132.36</v>
          </cell>
        </row>
        <row r="504">
          <cell r="A504">
            <v>39185</v>
          </cell>
          <cell r="B504">
            <v>51.903964</v>
          </cell>
          <cell r="C504">
            <v>28.867253</v>
          </cell>
          <cell r="E504">
            <v>39188</v>
          </cell>
          <cell r="F504">
            <v>23.0425</v>
          </cell>
          <cell r="G504">
            <v>823.1813</v>
          </cell>
          <cell r="H504">
            <v>6.43</v>
          </cell>
          <cell r="I504">
            <v>135</v>
          </cell>
        </row>
        <row r="505">
          <cell r="A505">
            <v>39188</v>
          </cell>
          <cell r="B505">
            <v>52.144469</v>
          </cell>
          <cell r="C505">
            <v>28.599949</v>
          </cell>
          <cell r="E505">
            <v>39189</v>
          </cell>
          <cell r="F505">
            <v>23.0425</v>
          </cell>
          <cell r="G505">
            <v>847.8822</v>
          </cell>
          <cell r="H505">
            <v>6</v>
          </cell>
          <cell r="I505">
            <v>140</v>
          </cell>
        </row>
        <row r="506">
          <cell r="A506">
            <v>39189</v>
          </cell>
          <cell r="B506">
            <v>51.902152</v>
          </cell>
          <cell r="C506">
            <v>28.485771</v>
          </cell>
          <cell r="E506">
            <v>39190</v>
          </cell>
          <cell r="F506">
            <v>23.0185</v>
          </cell>
          <cell r="G506">
            <v>820.2425</v>
          </cell>
          <cell r="H506">
            <v>6.43</v>
          </cell>
          <cell r="I506">
            <v>155.64</v>
          </cell>
        </row>
        <row r="507">
          <cell r="A507">
            <v>39190</v>
          </cell>
          <cell r="B507">
            <v>51.616059</v>
          </cell>
          <cell r="C507">
            <v>27.770793</v>
          </cell>
          <cell r="E507">
            <v>39191</v>
          </cell>
          <cell r="F507">
            <v>23.0185</v>
          </cell>
          <cell r="G507">
            <v>799.8445</v>
          </cell>
          <cell r="H507">
            <v>6.38</v>
          </cell>
          <cell r="I507">
            <v>163.42</v>
          </cell>
        </row>
        <row r="508">
          <cell r="A508">
            <v>39191</v>
          </cell>
          <cell r="B508">
            <v>51.938507</v>
          </cell>
          <cell r="C508">
            <v>28.219914</v>
          </cell>
          <cell r="E508">
            <v>39192</v>
          </cell>
          <cell r="F508">
            <v>17.8641</v>
          </cell>
          <cell r="G508">
            <v>808.1417</v>
          </cell>
          <cell r="H508">
            <v>6.2</v>
          </cell>
          <cell r="I508">
            <v>148.1</v>
          </cell>
        </row>
        <row r="509">
          <cell r="A509">
            <v>39192</v>
          </cell>
          <cell r="B509">
            <v>51.941828</v>
          </cell>
          <cell r="C509">
            <v>27.957056</v>
          </cell>
          <cell r="E509">
            <v>39195</v>
          </cell>
          <cell r="F509">
            <v>23.09</v>
          </cell>
          <cell r="G509">
            <v>897.83</v>
          </cell>
          <cell r="H509">
            <v>6.14</v>
          </cell>
          <cell r="I509">
            <v>140.43</v>
          </cell>
        </row>
        <row r="510">
          <cell r="A510">
            <v>39195</v>
          </cell>
          <cell r="B510">
            <v>52.602189</v>
          </cell>
          <cell r="C510">
            <v>28.117665</v>
          </cell>
          <cell r="E510">
            <v>39196</v>
          </cell>
          <cell r="F510">
            <v>23.09</v>
          </cell>
          <cell r="G510">
            <v>923.48</v>
          </cell>
          <cell r="H510">
            <v>6.13</v>
          </cell>
          <cell r="I510">
            <v>140</v>
          </cell>
        </row>
        <row r="511">
          <cell r="A511">
            <v>39196</v>
          </cell>
          <cell r="B511">
            <v>52.564364</v>
          </cell>
          <cell r="C511">
            <v>27.644954</v>
          </cell>
          <cell r="E511">
            <v>39197</v>
          </cell>
          <cell r="F511">
            <v>22.42</v>
          </cell>
          <cell r="G511">
            <v>914.73</v>
          </cell>
          <cell r="H511">
            <v>6.29</v>
          </cell>
          <cell r="I511">
            <v>124</v>
          </cell>
        </row>
        <row r="512">
          <cell r="A512">
            <v>39197</v>
          </cell>
          <cell r="B512">
            <v>53.022589</v>
          </cell>
          <cell r="C512">
            <v>27.741316</v>
          </cell>
          <cell r="E512">
            <v>39198</v>
          </cell>
          <cell r="F512">
            <v>22.88</v>
          </cell>
          <cell r="G512">
            <v>836.21</v>
          </cell>
          <cell r="H512">
            <v>6.43</v>
          </cell>
          <cell r="I512">
            <v>121.86</v>
          </cell>
        </row>
        <row r="513">
          <cell r="A513">
            <v>39198</v>
          </cell>
          <cell r="B513">
            <v>53.494986</v>
          </cell>
          <cell r="C513">
            <v>28.421993</v>
          </cell>
          <cell r="E513">
            <v>39199</v>
          </cell>
          <cell r="F513">
            <v>23.14</v>
          </cell>
          <cell r="G513">
            <v>828.96</v>
          </cell>
          <cell r="H513">
            <v>6.46</v>
          </cell>
          <cell r="I513">
            <v>124.83</v>
          </cell>
        </row>
        <row r="514">
          <cell r="A514">
            <v>39199</v>
          </cell>
          <cell r="B514">
            <v>54.371541</v>
          </cell>
          <cell r="C514">
            <v>28.824625</v>
          </cell>
          <cell r="E514">
            <v>39202</v>
          </cell>
          <cell r="F514">
            <v>18.04</v>
          </cell>
          <cell r="G514">
            <v>824.61</v>
          </cell>
          <cell r="H514">
            <v>6.43</v>
          </cell>
          <cell r="I514">
            <v>129.57</v>
          </cell>
        </row>
        <row r="515">
          <cell r="A515">
            <v>39202</v>
          </cell>
          <cell r="B515">
            <v>55.044951</v>
          </cell>
          <cell r="C515">
            <v>28.425757</v>
          </cell>
          <cell r="E515">
            <v>39203</v>
          </cell>
          <cell r="F515">
            <v>20.81</v>
          </cell>
          <cell r="G515">
            <v>749.04</v>
          </cell>
          <cell r="H515">
            <v>6.42</v>
          </cell>
          <cell r="I515">
            <v>126.67</v>
          </cell>
        </row>
        <row r="516">
          <cell r="A516">
            <v>39203</v>
          </cell>
          <cell r="B516">
            <v>55.23252</v>
          </cell>
          <cell r="C516">
            <v>27.146538</v>
          </cell>
          <cell r="E516">
            <v>39204</v>
          </cell>
          <cell r="F516">
            <v>20.93</v>
          </cell>
          <cell r="G516">
            <v>742.12</v>
          </cell>
          <cell r="H516">
            <v>6.5</v>
          </cell>
          <cell r="I516">
            <v>121.14</v>
          </cell>
        </row>
        <row r="517">
          <cell r="A517">
            <v>39204</v>
          </cell>
          <cell r="B517">
            <v>55.027529</v>
          </cell>
          <cell r="C517">
            <v>30.106319</v>
          </cell>
          <cell r="E517">
            <v>39205</v>
          </cell>
          <cell r="F517">
            <v>20.95</v>
          </cell>
          <cell r="G517">
            <v>737.49</v>
          </cell>
          <cell r="H517">
            <v>6.79</v>
          </cell>
          <cell r="I517">
            <v>127.5</v>
          </cell>
        </row>
        <row r="518">
          <cell r="A518">
            <v>39205</v>
          </cell>
          <cell r="B518">
            <v>54.446276</v>
          </cell>
          <cell r="C518">
            <v>28.456572</v>
          </cell>
          <cell r="E518">
            <v>39206</v>
          </cell>
          <cell r="F518">
            <v>21.04</v>
          </cell>
          <cell r="G518">
            <v>735.75</v>
          </cell>
          <cell r="H518">
            <v>6.63</v>
          </cell>
          <cell r="I518">
            <v>120.83</v>
          </cell>
        </row>
        <row r="519">
          <cell r="A519">
            <v>39206</v>
          </cell>
          <cell r="B519">
            <v>53.998965</v>
          </cell>
          <cell r="C519">
            <v>26.578957</v>
          </cell>
          <cell r="E519">
            <v>39209</v>
          </cell>
          <cell r="F519">
            <v>20.95</v>
          </cell>
          <cell r="G519">
            <v>721.19</v>
          </cell>
          <cell r="H519">
            <v>6.39</v>
          </cell>
          <cell r="I519">
            <v>120.14</v>
          </cell>
        </row>
        <row r="520">
          <cell r="A520">
            <v>39209</v>
          </cell>
          <cell r="B520">
            <v>53.32789</v>
          </cell>
          <cell r="E520">
            <v>39210</v>
          </cell>
          <cell r="F520">
            <v>20.06</v>
          </cell>
          <cell r="G520">
            <v>709.43</v>
          </cell>
          <cell r="H520">
            <v>6.54</v>
          </cell>
          <cell r="I520">
            <v>124.67</v>
          </cell>
        </row>
        <row r="521">
          <cell r="A521">
            <v>39210</v>
          </cell>
          <cell r="B521">
            <v>53.377288</v>
          </cell>
          <cell r="C521">
            <v>27.309881</v>
          </cell>
          <cell r="E521">
            <v>39211</v>
          </cell>
          <cell r="F521">
            <v>19.91</v>
          </cell>
          <cell r="G521">
            <v>732.48</v>
          </cell>
          <cell r="H521">
            <v>6.54</v>
          </cell>
          <cell r="I521">
            <v>123.95</v>
          </cell>
        </row>
        <row r="522">
          <cell r="A522">
            <v>39211</v>
          </cell>
          <cell r="B522">
            <v>52.93589</v>
          </cell>
          <cell r="C522">
            <v>27.338617</v>
          </cell>
          <cell r="E522">
            <v>39212</v>
          </cell>
          <cell r="F522">
            <v>20.43</v>
          </cell>
          <cell r="G522">
            <v>742.68</v>
          </cell>
          <cell r="H522">
            <v>6.5</v>
          </cell>
          <cell r="I522">
            <v>125</v>
          </cell>
        </row>
        <row r="523">
          <cell r="A523">
            <v>39212</v>
          </cell>
          <cell r="B523">
            <v>54.168292</v>
          </cell>
          <cell r="C523">
            <v>27.278362</v>
          </cell>
          <cell r="E523">
            <v>39213</v>
          </cell>
          <cell r="F523">
            <v>20.86</v>
          </cell>
          <cell r="G523">
            <v>733.45</v>
          </cell>
          <cell r="H523">
            <v>6.54</v>
          </cell>
          <cell r="I523">
            <v>135.75</v>
          </cell>
        </row>
        <row r="524">
          <cell r="A524">
            <v>39213</v>
          </cell>
          <cell r="B524">
            <v>54.559994</v>
          </cell>
          <cell r="C524">
            <v>27.931659</v>
          </cell>
          <cell r="E524">
            <v>39216</v>
          </cell>
          <cell r="F524">
            <v>19.06</v>
          </cell>
          <cell r="G524">
            <v>718.22</v>
          </cell>
          <cell r="H524">
            <v>6.5</v>
          </cell>
          <cell r="I524">
            <v>141.14</v>
          </cell>
        </row>
        <row r="525">
          <cell r="A525">
            <v>39216</v>
          </cell>
          <cell r="B525">
            <v>55.060084</v>
          </cell>
          <cell r="C525">
            <v>29.817464</v>
          </cell>
          <cell r="E525">
            <v>39217</v>
          </cell>
          <cell r="F525">
            <v>19.1</v>
          </cell>
          <cell r="G525">
            <v>751.23</v>
          </cell>
          <cell r="H525">
            <v>6.5</v>
          </cell>
          <cell r="I525">
            <v>139.33</v>
          </cell>
        </row>
        <row r="526">
          <cell r="A526">
            <v>39217</v>
          </cell>
          <cell r="B526">
            <v>55.862678</v>
          </cell>
          <cell r="C526">
            <v>30.388534</v>
          </cell>
          <cell r="E526">
            <v>39218</v>
          </cell>
          <cell r="F526">
            <v>19.39</v>
          </cell>
          <cell r="G526">
            <v>727.31</v>
          </cell>
          <cell r="H526">
            <v>6.54</v>
          </cell>
          <cell r="I526">
            <v>136.57</v>
          </cell>
        </row>
        <row r="527">
          <cell r="A527">
            <v>39218</v>
          </cell>
          <cell r="B527">
            <v>55.655794</v>
          </cell>
          <cell r="C527">
            <v>28.512288</v>
          </cell>
          <cell r="E527">
            <v>39219</v>
          </cell>
          <cell r="F527">
            <v>19.69</v>
          </cell>
          <cell r="G527">
            <v>719.98</v>
          </cell>
          <cell r="H527">
            <v>6.82</v>
          </cell>
          <cell r="I527">
            <v>138.71</v>
          </cell>
        </row>
        <row r="528">
          <cell r="A528">
            <v>39219</v>
          </cell>
          <cell r="B528">
            <v>55.886611</v>
          </cell>
          <cell r="C528">
            <v>29.025333</v>
          </cell>
          <cell r="E528">
            <v>39220</v>
          </cell>
          <cell r="F528">
            <v>19.65</v>
          </cell>
          <cell r="G528">
            <v>717.9</v>
          </cell>
          <cell r="H528">
            <v>6.83</v>
          </cell>
          <cell r="I528">
            <v>136.67</v>
          </cell>
        </row>
        <row r="529">
          <cell r="A529">
            <v>39220</v>
          </cell>
          <cell r="B529">
            <v>56.458404</v>
          </cell>
          <cell r="C529">
            <v>28.61137</v>
          </cell>
          <cell r="E529">
            <v>39223</v>
          </cell>
          <cell r="F529">
            <v>19.9</v>
          </cell>
          <cell r="G529">
            <v>722.35</v>
          </cell>
          <cell r="H529">
            <v>6.75</v>
          </cell>
          <cell r="I529">
            <v>130.93</v>
          </cell>
        </row>
        <row r="530">
          <cell r="A530">
            <v>39223</v>
          </cell>
          <cell r="B530">
            <v>56.274732</v>
          </cell>
          <cell r="C530">
            <v>27.253551</v>
          </cell>
          <cell r="E530">
            <v>39224</v>
          </cell>
          <cell r="F530">
            <v>20.02</v>
          </cell>
          <cell r="G530">
            <v>723.98</v>
          </cell>
          <cell r="H530">
            <v>6.75</v>
          </cell>
          <cell r="I530">
            <v>126.42</v>
          </cell>
        </row>
        <row r="531">
          <cell r="A531">
            <v>39224</v>
          </cell>
          <cell r="B531">
            <v>56.418887</v>
          </cell>
          <cell r="C531">
            <v>27.324806</v>
          </cell>
          <cell r="E531">
            <v>39225</v>
          </cell>
          <cell r="F531">
            <v>20.24</v>
          </cell>
          <cell r="G531">
            <v>709.3</v>
          </cell>
          <cell r="H531">
            <v>6.77</v>
          </cell>
          <cell r="I531">
            <v>124.5</v>
          </cell>
        </row>
        <row r="532">
          <cell r="A532">
            <v>39225</v>
          </cell>
          <cell r="B532">
            <v>57.321438</v>
          </cell>
          <cell r="C532">
            <v>27.279692</v>
          </cell>
          <cell r="E532">
            <v>39226</v>
          </cell>
          <cell r="F532">
            <v>19.95</v>
          </cell>
          <cell r="G532">
            <v>700.09</v>
          </cell>
          <cell r="H532">
            <v>6.63</v>
          </cell>
          <cell r="I532">
            <v>117.5</v>
          </cell>
        </row>
        <row r="533">
          <cell r="A533">
            <v>39226</v>
          </cell>
          <cell r="B533">
            <v>57.863838</v>
          </cell>
          <cell r="C533">
            <v>27.076562</v>
          </cell>
          <cell r="E533">
            <v>39227</v>
          </cell>
          <cell r="F533">
            <v>19.81</v>
          </cell>
          <cell r="G533">
            <v>751.54</v>
          </cell>
          <cell r="H533">
            <v>6.55</v>
          </cell>
          <cell r="I533">
            <v>122.86</v>
          </cell>
        </row>
        <row r="534">
          <cell r="A534">
            <v>39227</v>
          </cell>
          <cell r="B534">
            <v>57.855714</v>
          </cell>
          <cell r="C534">
            <v>27.594337</v>
          </cell>
          <cell r="E534">
            <v>39231</v>
          </cell>
          <cell r="F534">
            <v>20.34</v>
          </cell>
          <cell r="G534">
            <v>804.7</v>
          </cell>
          <cell r="H534">
            <v>6.5</v>
          </cell>
          <cell r="I534">
            <v>121.43</v>
          </cell>
        </row>
        <row r="535">
          <cell r="A535">
            <v>39231</v>
          </cell>
          <cell r="B535">
            <v>58.078121</v>
          </cell>
          <cell r="C535">
            <v>27.378464</v>
          </cell>
          <cell r="E535">
            <v>39232</v>
          </cell>
          <cell r="F535">
            <v>19.67</v>
          </cell>
          <cell r="G535">
            <v>826.41</v>
          </cell>
          <cell r="H535">
            <v>6.5</v>
          </cell>
          <cell r="I535">
            <v>116</v>
          </cell>
        </row>
        <row r="536">
          <cell r="A536">
            <v>39232</v>
          </cell>
          <cell r="B536">
            <v>57.759747</v>
          </cell>
          <cell r="C536">
            <v>27.187025</v>
          </cell>
          <cell r="E536">
            <v>39233</v>
          </cell>
          <cell r="F536">
            <v>19.97</v>
          </cell>
          <cell r="G536">
            <v>763.33</v>
          </cell>
          <cell r="H536">
            <v>6.5</v>
          </cell>
          <cell r="I536">
            <v>111.33</v>
          </cell>
        </row>
        <row r="537">
          <cell r="A537">
            <v>39233</v>
          </cell>
          <cell r="B537">
            <v>57.174591</v>
          </cell>
          <cell r="C537">
            <v>27.216646</v>
          </cell>
          <cell r="E537">
            <v>39234</v>
          </cell>
          <cell r="F537">
            <v>19.64</v>
          </cell>
          <cell r="G537">
            <v>783.06</v>
          </cell>
          <cell r="H537">
            <v>6.28</v>
          </cell>
          <cell r="I537">
            <v>104.21</v>
          </cell>
        </row>
        <row r="538">
          <cell r="A538">
            <v>39234</v>
          </cell>
          <cell r="B538">
            <v>58.268236</v>
          </cell>
          <cell r="C538">
            <v>27.108021</v>
          </cell>
          <cell r="E538">
            <v>39237</v>
          </cell>
          <cell r="F538">
            <v>19.61</v>
          </cell>
          <cell r="G538">
            <v>762.23</v>
          </cell>
          <cell r="H538">
            <v>6.08</v>
          </cell>
          <cell r="I538">
            <v>105.83</v>
          </cell>
        </row>
        <row r="539">
          <cell r="A539">
            <v>39237</v>
          </cell>
          <cell r="B539">
            <v>59.068298</v>
          </cell>
          <cell r="C539">
            <v>27.415587</v>
          </cell>
          <cell r="E539">
            <v>39238</v>
          </cell>
          <cell r="F539">
            <v>19.62</v>
          </cell>
          <cell r="G539">
            <v>765.55</v>
          </cell>
          <cell r="H539">
            <v>5.96</v>
          </cell>
          <cell r="I539">
            <v>102.5</v>
          </cell>
        </row>
        <row r="540">
          <cell r="A540">
            <v>39238</v>
          </cell>
          <cell r="B540">
            <v>59.708025</v>
          </cell>
          <cell r="C540">
            <v>27.48732</v>
          </cell>
          <cell r="E540">
            <v>39239</v>
          </cell>
          <cell r="F540">
            <v>18.94</v>
          </cell>
          <cell r="G540">
            <v>770.72</v>
          </cell>
          <cell r="H540">
            <v>5.79</v>
          </cell>
          <cell r="I540">
            <v>97.67</v>
          </cell>
        </row>
        <row r="541">
          <cell r="A541">
            <v>39239</v>
          </cell>
          <cell r="B541">
            <v>60.536563</v>
          </cell>
          <cell r="C541">
            <v>26.963341</v>
          </cell>
          <cell r="E541">
            <v>39240</v>
          </cell>
          <cell r="F541">
            <v>19.85</v>
          </cell>
          <cell r="G541">
            <v>797.92</v>
          </cell>
          <cell r="H541">
            <v>5.68</v>
          </cell>
          <cell r="I541">
            <v>108.57</v>
          </cell>
        </row>
        <row r="542">
          <cell r="A542">
            <v>39240</v>
          </cell>
          <cell r="B542">
            <v>64.809988</v>
          </cell>
          <cell r="C542">
            <v>27.034032</v>
          </cell>
          <cell r="E542">
            <v>39241</v>
          </cell>
          <cell r="F542">
            <v>20.43</v>
          </cell>
          <cell r="G542">
            <v>826.73</v>
          </cell>
          <cell r="H542">
            <v>5.86</v>
          </cell>
          <cell r="I542">
            <v>109.64</v>
          </cell>
        </row>
        <row r="543">
          <cell r="A543">
            <v>39241</v>
          </cell>
          <cell r="B543">
            <v>62.581157</v>
          </cell>
          <cell r="C543">
            <v>27.82486</v>
          </cell>
          <cell r="E543">
            <v>39244</v>
          </cell>
          <cell r="F543">
            <v>19.5</v>
          </cell>
          <cell r="G543">
            <v>866.65</v>
          </cell>
          <cell r="H543">
            <v>5.94</v>
          </cell>
          <cell r="I543">
            <v>110.67</v>
          </cell>
        </row>
        <row r="544">
          <cell r="A544">
            <v>39244</v>
          </cell>
          <cell r="B544">
            <v>63.367382</v>
          </cell>
          <cell r="C544">
            <v>27.590031</v>
          </cell>
          <cell r="E544">
            <v>39245</v>
          </cell>
          <cell r="F544">
            <v>19.68</v>
          </cell>
          <cell r="G544">
            <v>910.84</v>
          </cell>
          <cell r="H544">
            <v>6</v>
          </cell>
          <cell r="I544">
            <v>119.71</v>
          </cell>
        </row>
        <row r="545">
          <cell r="A545">
            <v>39245</v>
          </cell>
          <cell r="B545">
            <v>66.345491</v>
          </cell>
          <cell r="C545">
            <v>28.532179</v>
          </cell>
          <cell r="E545">
            <v>39246</v>
          </cell>
          <cell r="F545">
            <v>19.11</v>
          </cell>
          <cell r="G545">
            <v>956.63</v>
          </cell>
          <cell r="H545">
            <v>6</v>
          </cell>
          <cell r="I545">
            <v>119.71</v>
          </cell>
        </row>
        <row r="546">
          <cell r="A546">
            <v>39246</v>
          </cell>
          <cell r="B546">
            <v>64.847243</v>
          </cell>
          <cell r="C546">
            <v>28.347133</v>
          </cell>
          <cell r="E546">
            <v>39247</v>
          </cell>
          <cell r="F546">
            <v>19.37</v>
          </cell>
          <cell r="G546">
            <v>1009.9</v>
          </cell>
          <cell r="H546">
            <v>6</v>
          </cell>
          <cell r="I546">
            <v>120</v>
          </cell>
        </row>
        <row r="547">
          <cell r="A547">
            <v>39247</v>
          </cell>
          <cell r="B547">
            <v>62.434702</v>
          </cell>
          <cell r="C547">
            <v>28.065412</v>
          </cell>
          <cell r="E547">
            <v>39248</v>
          </cell>
          <cell r="F547">
            <v>20.07</v>
          </cell>
          <cell r="G547">
            <v>1098.57</v>
          </cell>
          <cell r="H547">
            <v>6</v>
          </cell>
          <cell r="I547">
            <v>122.14</v>
          </cell>
        </row>
        <row r="548">
          <cell r="A548">
            <v>39248</v>
          </cell>
          <cell r="B548">
            <v>60.068549</v>
          </cell>
          <cell r="C548">
            <v>28.182554</v>
          </cell>
          <cell r="E548">
            <v>39251</v>
          </cell>
          <cell r="F548">
            <v>20.22</v>
          </cell>
          <cell r="G548">
            <v>1103.49</v>
          </cell>
          <cell r="H548">
            <v>6</v>
          </cell>
          <cell r="I548">
            <v>119.33</v>
          </cell>
        </row>
        <row r="549">
          <cell r="A549">
            <v>39251</v>
          </cell>
          <cell r="B549">
            <v>60.113122</v>
          </cell>
          <cell r="C549">
            <v>28.599785</v>
          </cell>
          <cell r="E549">
            <v>39252</v>
          </cell>
          <cell r="F549">
            <v>19.91</v>
          </cell>
          <cell r="G549">
            <v>1086.79</v>
          </cell>
          <cell r="H549">
            <v>6</v>
          </cell>
          <cell r="I549">
            <v>119.86</v>
          </cell>
        </row>
        <row r="550">
          <cell r="A550">
            <v>39252</v>
          </cell>
          <cell r="B550">
            <v>59.610946</v>
          </cell>
          <cell r="C550">
            <v>28.196068</v>
          </cell>
          <cell r="E550">
            <v>39253</v>
          </cell>
          <cell r="F550">
            <v>20.95</v>
          </cell>
          <cell r="G550">
            <v>1145.82</v>
          </cell>
          <cell r="H550">
            <v>6</v>
          </cell>
          <cell r="I550">
            <v>124</v>
          </cell>
        </row>
        <row r="551">
          <cell r="A551">
            <v>39253</v>
          </cell>
          <cell r="B551">
            <v>62.719948</v>
          </cell>
          <cell r="C551">
            <v>27.452801</v>
          </cell>
          <cell r="E551">
            <v>39254</v>
          </cell>
          <cell r="F551">
            <v>21.09</v>
          </cell>
          <cell r="G551">
            <v>1170.74</v>
          </cell>
          <cell r="H551">
            <v>6.12</v>
          </cell>
          <cell r="I551">
            <v>127.21</v>
          </cell>
        </row>
        <row r="552">
          <cell r="A552">
            <v>39254</v>
          </cell>
          <cell r="B552">
            <v>64.82392</v>
          </cell>
          <cell r="C552">
            <v>27.657091</v>
          </cell>
          <cell r="E552">
            <v>39255</v>
          </cell>
          <cell r="F552">
            <v>21.2</v>
          </cell>
          <cell r="G552">
            <v>1213.14</v>
          </cell>
          <cell r="H552">
            <v>6.3</v>
          </cell>
          <cell r="I552">
            <v>130.29</v>
          </cell>
        </row>
        <row r="553">
          <cell r="A553">
            <v>39255</v>
          </cell>
          <cell r="B553">
            <v>65.172735</v>
          </cell>
          <cell r="C553">
            <v>27.972642</v>
          </cell>
          <cell r="E553">
            <v>39258</v>
          </cell>
          <cell r="F553">
            <v>20.33</v>
          </cell>
          <cell r="G553">
            <v>1318.06</v>
          </cell>
          <cell r="H553">
            <v>6.43</v>
          </cell>
          <cell r="I553">
            <v>138.71</v>
          </cell>
        </row>
        <row r="554">
          <cell r="A554">
            <v>39258</v>
          </cell>
          <cell r="B554">
            <v>65.475705</v>
          </cell>
          <cell r="C554">
            <v>26.626455</v>
          </cell>
          <cell r="E554">
            <v>39259</v>
          </cell>
          <cell r="F554">
            <v>20.25</v>
          </cell>
          <cell r="G554">
            <v>1304.37</v>
          </cell>
          <cell r="H554">
            <v>6.5</v>
          </cell>
          <cell r="I554">
            <v>132.83</v>
          </cell>
        </row>
        <row r="555">
          <cell r="A555">
            <v>39259</v>
          </cell>
          <cell r="B555">
            <v>65.846158</v>
          </cell>
          <cell r="C555">
            <v>26.740341</v>
          </cell>
          <cell r="E555">
            <v>39260</v>
          </cell>
          <cell r="F555">
            <v>20.63</v>
          </cell>
          <cell r="G555">
            <v>1330.04</v>
          </cell>
          <cell r="H555">
            <v>6.45</v>
          </cell>
          <cell r="I555">
            <v>137.14</v>
          </cell>
        </row>
        <row r="556">
          <cell r="A556">
            <v>39260</v>
          </cell>
          <cell r="B556">
            <v>65.564911</v>
          </cell>
          <cell r="C556">
            <v>27.069376</v>
          </cell>
          <cell r="E556">
            <v>39261</v>
          </cell>
          <cell r="F556">
            <v>21.26</v>
          </cell>
          <cell r="G556">
            <v>1316.36</v>
          </cell>
          <cell r="H556">
            <v>6.43</v>
          </cell>
          <cell r="I556">
            <v>136.08</v>
          </cell>
        </row>
        <row r="557">
          <cell r="A557">
            <v>39261</v>
          </cell>
          <cell r="B557">
            <v>65.715596</v>
          </cell>
          <cell r="C557">
            <v>27.366294</v>
          </cell>
          <cell r="E557">
            <v>39262</v>
          </cell>
          <cell r="F557">
            <v>21.11</v>
          </cell>
          <cell r="G557">
            <v>1429.6</v>
          </cell>
          <cell r="H557">
            <v>6.42</v>
          </cell>
          <cell r="I557">
            <v>148.5</v>
          </cell>
        </row>
        <row r="558">
          <cell r="A558">
            <v>39262</v>
          </cell>
          <cell r="B558">
            <v>66.836652</v>
          </cell>
          <cell r="C558">
            <v>27.933208</v>
          </cell>
          <cell r="E558">
            <v>39265</v>
          </cell>
          <cell r="F558">
            <v>21.59</v>
          </cell>
          <cell r="G558">
            <v>1546.08</v>
          </cell>
          <cell r="H558">
            <v>6.54</v>
          </cell>
          <cell r="I558">
            <v>156.57</v>
          </cell>
        </row>
        <row r="559">
          <cell r="A559">
            <v>39265</v>
          </cell>
          <cell r="B559">
            <v>66.651269</v>
          </cell>
          <cell r="C559">
            <v>28.08235</v>
          </cell>
          <cell r="E559">
            <v>39266</v>
          </cell>
          <cell r="F559">
            <v>21.74</v>
          </cell>
          <cell r="G559">
            <v>1471.81</v>
          </cell>
          <cell r="H559">
            <v>6.5</v>
          </cell>
          <cell r="I559">
            <v>154.71</v>
          </cell>
        </row>
        <row r="560">
          <cell r="A560">
            <v>39266</v>
          </cell>
          <cell r="B560">
            <v>66.140722</v>
          </cell>
          <cell r="C560">
            <v>27.499714</v>
          </cell>
          <cell r="E560">
            <v>39268</v>
          </cell>
          <cell r="F560">
            <v>21.59</v>
          </cell>
          <cell r="G560">
            <v>1435.88</v>
          </cell>
          <cell r="H560">
            <v>6.5</v>
          </cell>
          <cell r="I560">
            <v>150.33</v>
          </cell>
        </row>
        <row r="561">
          <cell r="C561">
            <v>27.177963</v>
          </cell>
          <cell r="E561">
            <v>39269</v>
          </cell>
          <cell r="F561">
            <v>21.79</v>
          </cell>
          <cell r="G561">
            <v>1441.82</v>
          </cell>
          <cell r="H561">
            <v>6.54</v>
          </cell>
          <cell r="I561">
            <v>140.64</v>
          </cell>
        </row>
        <row r="562">
          <cell r="A562">
            <v>39268</v>
          </cell>
          <cell r="B562">
            <v>66.93898</v>
          </cell>
          <cell r="C562">
            <v>27.702771</v>
          </cell>
          <cell r="E562">
            <v>39272</v>
          </cell>
          <cell r="F562">
            <v>21.82</v>
          </cell>
          <cell r="G562">
            <v>1447.07</v>
          </cell>
          <cell r="H562">
            <v>6.5</v>
          </cell>
          <cell r="I562">
            <v>138.79</v>
          </cell>
        </row>
        <row r="563">
          <cell r="A563">
            <v>39269</v>
          </cell>
          <cell r="B563">
            <v>67.856254</v>
          </cell>
          <cell r="C563">
            <v>27.625737</v>
          </cell>
          <cell r="E563">
            <v>39273</v>
          </cell>
          <cell r="F563">
            <v>27.25</v>
          </cell>
          <cell r="G563">
            <v>1544.12</v>
          </cell>
          <cell r="H563">
            <v>6.17</v>
          </cell>
          <cell r="I563">
            <v>152.71</v>
          </cell>
        </row>
        <row r="564">
          <cell r="A564">
            <v>39272</v>
          </cell>
          <cell r="B564">
            <v>67.655446</v>
          </cell>
          <cell r="C564">
            <v>27.458408</v>
          </cell>
          <cell r="E564">
            <v>39274</v>
          </cell>
          <cell r="F564">
            <v>29.78</v>
          </cell>
          <cell r="G564">
            <v>1856.25</v>
          </cell>
          <cell r="H564">
            <v>6.91</v>
          </cell>
          <cell r="I564">
            <v>165.75</v>
          </cell>
        </row>
        <row r="565">
          <cell r="A565">
            <v>39273</v>
          </cell>
          <cell r="B565">
            <v>68.904685</v>
          </cell>
          <cell r="C565">
            <v>28.364163</v>
          </cell>
          <cell r="E565">
            <v>39275</v>
          </cell>
          <cell r="F565">
            <v>32.48</v>
          </cell>
          <cell r="G565">
            <v>1860.09</v>
          </cell>
          <cell r="H565">
            <v>6.71</v>
          </cell>
          <cell r="I565">
            <v>164.14</v>
          </cell>
        </row>
        <row r="566">
          <cell r="A566">
            <v>39274</v>
          </cell>
          <cell r="B566">
            <v>69.527985</v>
          </cell>
          <cell r="C566">
            <v>28.430514</v>
          </cell>
          <cell r="E566">
            <v>39276</v>
          </cell>
          <cell r="F566">
            <v>60.2</v>
          </cell>
          <cell r="G566">
            <v>1993.49</v>
          </cell>
          <cell r="H566">
            <v>6.79</v>
          </cell>
          <cell r="I566">
            <v>184.67</v>
          </cell>
        </row>
        <row r="567">
          <cell r="A567">
            <v>39275</v>
          </cell>
          <cell r="B567">
            <v>68.315126</v>
          </cell>
          <cell r="C567">
            <v>28.499811</v>
          </cell>
          <cell r="E567">
            <v>39279</v>
          </cell>
          <cell r="F567">
            <v>107.04</v>
          </cell>
          <cell r="G567">
            <v>2395.73</v>
          </cell>
          <cell r="H567">
            <v>8.75</v>
          </cell>
          <cell r="I567">
            <v>208.14</v>
          </cell>
        </row>
        <row r="568">
          <cell r="A568">
            <v>39276</v>
          </cell>
          <cell r="B568">
            <v>68.5018</v>
          </cell>
          <cell r="C568">
            <v>28.245303</v>
          </cell>
          <cell r="E568">
            <v>39280</v>
          </cell>
          <cell r="F568">
            <v>92.92</v>
          </cell>
          <cell r="G568">
            <v>2428.67</v>
          </cell>
          <cell r="H568">
            <v>8.75</v>
          </cell>
          <cell r="I568">
            <v>215.5</v>
          </cell>
        </row>
        <row r="569">
          <cell r="A569">
            <v>39279</v>
          </cell>
          <cell r="B569">
            <v>70.414342</v>
          </cell>
          <cell r="C569">
            <v>28.609256</v>
          </cell>
          <cell r="E569">
            <v>39281</v>
          </cell>
          <cell r="F569">
            <v>70.71</v>
          </cell>
          <cell r="G569">
            <v>2430.04</v>
          </cell>
          <cell r="H569">
            <v>12.79</v>
          </cell>
          <cell r="I569">
            <v>222.14</v>
          </cell>
        </row>
        <row r="570">
          <cell r="A570">
            <v>39280</v>
          </cell>
          <cell r="B570">
            <v>71.438944</v>
          </cell>
          <cell r="C570">
            <v>29.065378</v>
          </cell>
          <cell r="E570">
            <v>39282</v>
          </cell>
          <cell r="F570">
            <v>59.3</v>
          </cell>
          <cell r="G570">
            <v>2334.78</v>
          </cell>
          <cell r="H570">
            <v>12.08</v>
          </cell>
          <cell r="I570">
            <v>213.17</v>
          </cell>
        </row>
        <row r="571">
          <cell r="A571">
            <v>39281</v>
          </cell>
          <cell r="B571">
            <v>72.109205</v>
          </cell>
          <cell r="C571">
            <v>29.643569</v>
          </cell>
          <cell r="E571">
            <v>39283</v>
          </cell>
          <cell r="F571">
            <v>89.75</v>
          </cell>
          <cell r="G571">
            <v>2512.49</v>
          </cell>
          <cell r="H571">
            <v>13.5</v>
          </cell>
          <cell r="I571">
            <v>233.83</v>
          </cell>
        </row>
        <row r="572">
          <cell r="A572">
            <v>39282</v>
          </cell>
          <cell r="B572">
            <v>72.684593</v>
          </cell>
          <cell r="C572">
            <v>28.962817</v>
          </cell>
          <cell r="E572">
            <v>39286</v>
          </cell>
          <cell r="F572">
            <v>81.17</v>
          </cell>
          <cell r="G572">
            <v>2485.3</v>
          </cell>
          <cell r="H572">
            <v>16.67</v>
          </cell>
          <cell r="I572">
            <v>270.42</v>
          </cell>
        </row>
        <row r="573">
          <cell r="A573">
            <v>39283</v>
          </cell>
          <cell r="B573">
            <v>73.827379</v>
          </cell>
          <cell r="C573">
            <v>30.7817</v>
          </cell>
          <cell r="E573">
            <v>39287</v>
          </cell>
          <cell r="F573">
            <v>89.46</v>
          </cell>
          <cell r="G573">
            <v>2553.78</v>
          </cell>
          <cell r="H573">
            <v>20.43</v>
          </cell>
          <cell r="I573">
            <v>277.86</v>
          </cell>
        </row>
        <row r="574">
          <cell r="A574">
            <v>39286</v>
          </cell>
          <cell r="B574">
            <v>75.111877</v>
          </cell>
          <cell r="C574">
            <v>32.656752</v>
          </cell>
          <cell r="E574">
            <v>39288</v>
          </cell>
          <cell r="F574">
            <v>93.57</v>
          </cell>
          <cell r="G574">
            <v>2716.09</v>
          </cell>
          <cell r="H574">
            <v>23.5</v>
          </cell>
          <cell r="I574">
            <v>277.92</v>
          </cell>
        </row>
        <row r="575">
          <cell r="A575">
            <v>39287</v>
          </cell>
          <cell r="B575">
            <v>75.675296</v>
          </cell>
          <cell r="C575">
            <v>33.883796</v>
          </cell>
          <cell r="E575">
            <v>39289</v>
          </cell>
          <cell r="F575">
            <v>116.24</v>
          </cell>
          <cell r="G575">
            <v>3117.08</v>
          </cell>
          <cell r="H575">
            <v>34.42</v>
          </cell>
          <cell r="I575">
            <v>358.33</v>
          </cell>
        </row>
        <row r="576">
          <cell r="A576">
            <v>39288</v>
          </cell>
          <cell r="B576">
            <v>77.427943</v>
          </cell>
          <cell r="C576">
            <v>32.931027</v>
          </cell>
          <cell r="E576">
            <v>39290</v>
          </cell>
          <cell r="F576">
            <v>116.24</v>
          </cell>
          <cell r="G576">
            <v>3080.17</v>
          </cell>
          <cell r="H576">
            <v>40</v>
          </cell>
          <cell r="I576">
            <v>351.67</v>
          </cell>
        </row>
        <row r="577">
          <cell r="A577">
            <v>39289</v>
          </cell>
          <cell r="B577">
            <v>80.79267</v>
          </cell>
          <cell r="C577">
            <v>35.643463</v>
          </cell>
          <cell r="E577">
            <v>39293</v>
          </cell>
          <cell r="F577">
            <v>135.34</v>
          </cell>
          <cell r="G577">
            <v>3083.86</v>
          </cell>
          <cell r="H577">
            <v>32</v>
          </cell>
          <cell r="I577">
            <v>315.36</v>
          </cell>
        </row>
        <row r="578">
          <cell r="A578">
            <v>39290</v>
          </cell>
          <cell r="B578">
            <v>82.252476</v>
          </cell>
          <cell r="C578">
            <v>37.198435</v>
          </cell>
          <cell r="E578">
            <v>39294</v>
          </cell>
          <cell r="F578">
            <v>131.1</v>
          </cell>
          <cell r="G578">
            <v>3037.13</v>
          </cell>
          <cell r="H578">
            <v>28.06</v>
          </cell>
          <cell r="I578">
            <v>313.17</v>
          </cell>
        </row>
        <row r="579">
          <cell r="A579">
            <v>39293</v>
          </cell>
          <cell r="B579">
            <v>83.570838</v>
          </cell>
          <cell r="C579">
            <v>37.008288</v>
          </cell>
          <cell r="E579">
            <v>39295</v>
          </cell>
          <cell r="F579">
            <v>136.37</v>
          </cell>
          <cell r="G579">
            <v>3076.76</v>
          </cell>
          <cell r="H579">
            <v>32.06</v>
          </cell>
          <cell r="I579">
            <v>324.38</v>
          </cell>
        </row>
        <row r="580">
          <cell r="A580">
            <v>39294</v>
          </cell>
          <cell r="B580">
            <v>82.607077</v>
          </cell>
          <cell r="C580">
            <v>35.763365</v>
          </cell>
          <cell r="E580">
            <v>39296</v>
          </cell>
          <cell r="F580">
            <v>188.5</v>
          </cell>
          <cell r="G580">
            <v>3323.6</v>
          </cell>
          <cell r="H580">
            <v>35.81</v>
          </cell>
          <cell r="I580">
            <v>341.88</v>
          </cell>
        </row>
        <row r="581">
          <cell r="A581">
            <v>39295</v>
          </cell>
          <cell r="B581">
            <v>81.394076</v>
          </cell>
          <cell r="C581">
            <v>35.590346</v>
          </cell>
          <cell r="E581">
            <v>39297</v>
          </cell>
          <cell r="F581">
            <v>224.37</v>
          </cell>
          <cell r="G581">
            <v>3370.57</v>
          </cell>
          <cell r="H581">
            <v>40.21</v>
          </cell>
          <cell r="I581">
            <v>364.86</v>
          </cell>
        </row>
        <row r="582">
          <cell r="A582">
            <v>39296</v>
          </cell>
          <cell r="B582">
            <v>80.750211</v>
          </cell>
          <cell r="C582">
            <v>33.529544</v>
          </cell>
          <cell r="E582">
            <v>39300</v>
          </cell>
          <cell r="F582">
            <v>214.33</v>
          </cell>
          <cell r="G582">
            <v>3376.59</v>
          </cell>
          <cell r="H582">
            <v>45.43</v>
          </cell>
          <cell r="I582">
            <v>390.64</v>
          </cell>
        </row>
        <row r="583">
          <cell r="A583">
            <v>39297</v>
          </cell>
          <cell r="B583">
            <v>78.290657</v>
          </cell>
          <cell r="C583">
            <v>34.698021</v>
          </cell>
          <cell r="E583">
            <v>39301</v>
          </cell>
          <cell r="F583">
            <v>186.74</v>
          </cell>
          <cell r="G583">
            <v>3302.9</v>
          </cell>
          <cell r="H583">
            <v>45.08</v>
          </cell>
          <cell r="I583">
            <v>381.25</v>
          </cell>
        </row>
        <row r="584">
          <cell r="A584">
            <v>39300</v>
          </cell>
          <cell r="B584">
            <v>80.060477</v>
          </cell>
          <cell r="C584">
            <v>35.101085</v>
          </cell>
          <cell r="E584">
            <v>39302</v>
          </cell>
          <cell r="F584">
            <v>184.18</v>
          </cell>
          <cell r="G584">
            <v>3196.19</v>
          </cell>
          <cell r="H584">
            <v>37.83</v>
          </cell>
          <cell r="I584">
            <v>360</v>
          </cell>
        </row>
        <row r="585">
          <cell r="A585">
            <v>39301</v>
          </cell>
          <cell r="B585">
            <v>79.523636</v>
          </cell>
          <cell r="C585">
            <v>33.937549</v>
          </cell>
          <cell r="E585">
            <v>39303</v>
          </cell>
          <cell r="F585">
            <v>202.72</v>
          </cell>
          <cell r="G585">
            <v>3342.1</v>
          </cell>
          <cell r="H585">
            <v>43.08</v>
          </cell>
          <cell r="I585">
            <v>375</v>
          </cell>
        </row>
        <row r="586">
          <cell r="A586">
            <v>39302</v>
          </cell>
          <cell r="B586">
            <v>74.678609</v>
          </cell>
          <cell r="C586">
            <v>32.516745</v>
          </cell>
          <cell r="E586">
            <v>39304</v>
          </cell>
          <cell r="F586">
            <v>187.68</v>
          </cell>
          <cell r="G586">
            <v>3315.73</v>
          </cell>
          <cell r="H586">
            <v>43.92</v>
          </cell>
          <cell r="I586">
            <v>380.33</v>
          </cell>
        </row>
        <row r="587">
          <cell r="A587">
            <v>39303</v>
          </cell>
          <cell r="B587">
            <v>78.135245</v>
          </cell>
          <cell r="C587">
            <v>34.831292</v>
          </cell>
          <cell r="E587">
            <v>39307</v>
          </cell>
          <cell r="F587">
            <v>162.29</v>
          </cell>
          <cell r="G587">
            <v>3277.39</v>
          </cell>
          <cell r="H587">
            <v>42.07</v>
          </cell>
          <cell r="I587">
            <v>372.86</v>
          </cell>
        </row>
        <row r="588">
          <cell r="A588">
            <v>39304</v>
          </cell>
          <cell r="B588">
            <v>81.109868</v>
          </cell>
          <cell r="C588">
            <v>39.087393</v>
          </cell>
          <cell r="E588">
            <v>39308</v>
          </cell>
          <cell r="F588">
            <v>190.13</v>
          </cell>
          <cell r="G588">
            <v>3353.74</v>
          </cell>
          <cell r="H588">
            <v>42.17</v>
          </cell>
          <cell r="I588">
            <v>377.17</v>
          </cell>
        </row>
        <row r="589">
          <cell r="A589">
            <v>39307</v>
          </cell>
          <cell r="B589">
            <v>83.524983</v>
          </cell>
          <cell r="C589">
            <v>37.748346</v>
          </cell>
          <cell r="E589">
            <v>39309</v>
          </cell>
          <cell r="F589">
            <v>211.96</v>
          </cell>
          <cell r="G589">
            <v>3599.04</v>
          </cell>
          <cell r="H589">
            <v>45.64</v>
          </cell>
          <cell r="I589">
            <v>420</v>
          </cell>
        </row>
        <row r="590">
          <cell r="A590">
            <v>39308</v>
          </cell>
          <cell r="B590">
            <v>87.585713</v>
          </cell>
          <cell r="C590">
            <v>39.285624</v>
          </cell>
          <cell r="E590">
            <v>39310</v>
          </cell>
          <cell r="F590">
            <v>239.88</v>
          </cell>
          <cell r="G590">
            <v>3745.34</v>
          </cell>
          <cell r="H590">
            <v>45.07</v>
          </cell>
          <cell r="I590">
            <v>436.43</v>
          </cell>
        </row>
        <row r="591">
          <cell r="A591">
            <v>39309</v>
          </cell>
          <cell r="B591">
            <v>93.170773</v>
          </cell>
          <cell r="C591">
            <v>40.724125</v>
          </cell>
          <cell r="E591">
            <v>39311</v>
          </cell>
          <cell r="F591">
            <v>197.8</v>
          </cell>
          <cell r="G591">
            <v>3622.56</v>
          </cell>
          <cell r="H591">
            <v>36.79</v>
          </cell>
          <cell r="I591">
            <v>417.14</v>
          </cell>
        </row>
        <row r="592">
          <cell r="A592">
            <v>39310</v>
          </cell>
          <cell r="B592">
            <v>96.66348</v>
          </cell>
          <cell r="C592">
            <v>45.732377</v>
          </cell>
          <cell r="E592">
            <v>39314</v>
          </cell>
          <cell r="F592">
            <v>177.17</v>
          </cell>
          <cell r="G592">
            <v>3593.52</v>
          </cell>
          <cell r="H592">
            <v>31.92</v>
          </cell>
          <cell r="I592">
            <v>411.5</v>
          </cell>
        </row>
        <row r="593">
          <cell r="A593">
            <v>39311</v>
          </cell>
          <cell r="B593">
            <v>90.838778</v>
          </cell>
          <cell r="C593">
            <v>45.413959</v>
          </cell>
          <cell r="E593">
            <v>39315</v>
          </cell>
          <cell r="F593">
            <v>181.86</v>
          </cell>
          <cell r="G593">
            <v>3596.5</v>
          </cell>
          <cell r="H593">
            <v>28.25</v>
          </cell>
          <cell r="I593">
            <v>410</v>
          </cell>
        </row>
        <row r="594">
          <cell r="A594">
            <v>39314</v>
          </cell>
          <cell r="B594">
            <v>94.496204</v>
          </cell>
          <cell r="C594">
            <v>45.784859</v>
          </cell>
          <cell r="E594">
            <v>39316</v>
          </cell>
          <cell r="F594">
            <v>153.12</v>
          </cell>
          <cell r="G594">
            <v>3550.95</v>
          </cell>
          <cell r="H594">
            <v>27.17</v>
          </cell>
          <cell r="I594">
            <v>371.67</v>
          </cell>
        </row>
        <row r="595">
          <cell r="A595">
            <v>39315</v>
          </cell>
          <cell r="B595">
            <v>95.3196</v>
          </cell>
          <cell r="C595">
            <v>48.356124</v>
          </cell>
          <cell r="E595">
            <v>39317</v>
          </cell>
          <cell r="F595">
            <v>133.92</v>
          </cell>
          <cell r="G595">
            <v>3540.96</v>
          </cell>
          <cell r="H595">
            <v>20.57</v>
          </cell>
          <cell r="I595">
            <v>324.57</v>
          </cell>
        </row>
        <row r="596">
          <cell r="A596">
            <v>39316</v>
          </cell>
          <cell r="B596">
            <v>94.401215</v>
          </cell>
          <cell r="C596">
            <v>43.563448</v>
          </cell>
          <cell r="E596">
            <v>39318</v>
          </cell>
          <cell r="F596">
            <v>134.84</v>
          </cell>
          <cell r="G596">
            <v>3569.04</v>
          </cell>
          <cell r="H596">
            <v>19.93</v>
          </cell>
          <cell r="I596">
            <v>308.17</v>
          </cell>
        </row>
        <row r="597">
          <cell r="A597">
            <v>39317</v>
          </cell>
          <cell r="B597">
            <v>93.646545</v>
          </cell>
          <cell r="C597">
            <v>47.086535</v>
          </cell>
          <cell r="E597">
            <v>39321</v>
          </cell>
          <cell r="F597">
            <v>134.42</v>
          </cell>
          <cell r="G597">
            <v>3684.12</v>
          </cell>
          <cell r="H597">
            <v>22</v>
          </cell>
          <cell r="I597">
            <v>282</v>
          </cell>
        </row>
        <row r="598">
          <cell r="A598">
            <v>39318</v>
          </cell>
          <cell r="B598">
            <v>87.034034</v>
          </cell>
          <cell r="C598">
            <v>47.504996</v>
          </cell>
          <cell r="E598">
            <v>39322</v>
          </cell>
          <cell r="F598">
            <v>147.15</v>
          </cell>
          <cell r="G598">
            <v>3310.72</v>
          </cell>
          <cell r="H598">
            <v>26.64</v>
          </cell>
          <cell r="I598">
            <v>302.86</v>
          </cell>
        </row>
        <row r="599">
          <cell r="A599">
            <v>39321</v>
          </cell>
          <cell r="B599">
            <v>84.951157</v>
          </cell>
          <cell r="E599">
            <v>39323</v>
          </cell>
          <cell r="F599">
            <v>155.75</v>
          </cell>
          <cell r="G599">
            <v>3342.47</v>
          </cell>
          <cell r="H599">
            <v>28.42</v>
          </cell>
          <cell r="I599">
            <v>315.83</v>
          </cell>
        </row>
        <row r="600">
          <cell r="A600">
            <v>39322</v>
          </cell>
          <cell r="B600">
            <v>88.230499</v>
          </cell>
          <cell r="C600">
            <v>46.923979</v>
          </cell>
          <cell r="E600">
            <v>39324</v>
          </cell>
          <cell r="F600">
            <v>155.58</v>
          </cell>
          <cell r="G600">
            <v>3336.43</v>
          </cell>
          <cell r="H600">
            <v>30</v>
          </cell>
          <cell r="I600">
            <v>330.57</v>
          </cell>
        </row>
        <row r="601">
          <cell r="A601">
            <v>39323</v>
          </cell>
          <cell r="B601">
            <v>90.9303</v>
          </cell>
          <cell r="C601">
            <v>49.381763</v>
          </cell>
          <cell r="E601">
            <v>39325</v>
          </cell>
          <cell r="F601">
            <v>144.69</v>
          </cell>
          <cell r="G601">
            <v>3197.61</v>
          </cell>
          <cell r="H601">
            <v>21.83</v>
          </cell>
          <cell r="I601">
            <v>316.67</v>
          </cell>
        </row>
        <row r="602">
          <cell r="A602">
            <v>39324</v>
          </cell>
          <cell r="B602">
            <v>94.042179</v>
          </cell>
          <cell r="C602">
            <v>48.854613</v>
          </cell>
          <cell r="E602">
            <v>39329</v>
          </cell>
          <cell r="F602">
            <v>114.51</v>
          </cell>
          <cell r="G602">
            <v>2918.03</v>
          </cell>
          <cell r="H602">
            <v>19.93</v>
          </cell>
          <cell r="I602">
            <v>306.43</v>
          </cell>
        </row>
        <row r="603">
          <cell r="A603">
            <v>39325</v>
          </cell>
          <cell r="B603">
            <v>94.357456</v>
          </cell>
          <cell r="C603">
            <v>47.093793</v>
          </cell>
          <cell r="E603">
            <v>39330</v>
          </cell>
          <cell r="F603">
            <v>119.77</v>
          </cell>
          <cell r="G603">
            <v>2909.02</v>
          </cell>
          <cell r="H603">
            <v>21.58</v>
          </cell>
          <cell r="I603">
            <v>315.75</v>
          </cell>
        </row>
        <row r="604">
          <cell r="E604">
            <v>39331</v>
          </cell>
          <cell r="F604">
            <v>102.92</v>
          </cell>
          <cell r="G604">
            <v>2903.07</v>
          </cell>
          <cell r="H604">
            <v>19.64</v>
          </cell>
          <cell r="I604">
            <v>304.64</v>
          </cell>
        </row>
        <row r="605">
          <cell r="C605">
            <v>46.782203</v>
          </cell>
          <cell r="E605">
            <v>39332</v>
          </cell>
          <cell r="F605">
            <v>94.77</v>
          </cell>
          <cell r="G605">
            <v>2943.63</v>
          </cell>
          <cell r="H605">
            <v>21.36</v>
          </cell>
          <cell r="I605">
            <v>314.29</v>
          </cell>
        </row>
        <row r="606">
          <cell r="A606">
            <v>39329</v>
          </cell>
          <cell r="B606">
            <v>96.51683</v>
          </cell>
          <cell r="C606">
            <v>45.861179</v>
          </cell>
          <cell r="E606">
            <v>39335</v>
          </cell>
          <cell r="F606">
            <v>94.77</v>
          </cell>
          <cell r="G606">
            <v>2925.53</v>
          </cell>
          <cell r="H606">
            <v>21.75</v>
          </cell>
          <cell r="I606">
            <v>309.64</v>
          </cell>
        </row>
        <row r="607">
          <cell r="A607">
            <v>39330</v>
          </cell>
          <cell r="B607">
            <v>93.472416</v>
          </cell>
          <cell r="C607">
            <v>47.810683</v>
          </cell>
          <cell r="E607">
            <v>39336</v>
          </cell>
          <cell r="F607">
            <v>95.72</v>
          </cell>
          <cell r="G607">
            <v>2889.93</v>
          </cell>
          <cell r="H607">
            <v>19.79</v>
          </cell>
          <cell r="I607">
            <v>297.86</v>
          </cell>
        </row>
        <row r="608">
          <cell r="A608">
            <v>39331</v>
          </cell>
          <cell r="B608">
            <v>92.318476</v>
          </cell>
          <cell r="C608">
            <v>48.272324</v>
          </cell>
          <cell r="E608">
            <v>39337</v>
          </cell>
          <cell r="F608">
            <v>79.14</v>
          </cell>
          <cell r="G608">
            <v>2879.85</v>
          </cell>
          <cell r="H608">
            <v>20</v>
          </cell>
          <cell r="I608">
            <v>297.5</v>
          </cell>
        </row>
        <row r="609">
          <cell r="A609">
            <v>39332</v>
          </cell>
          <cell r="B609">
            <v>86.401768</v>
          </cell>
          <cell r="C609">
            <v>47.220865</v>
          </cell>
          <cell r="E609">
            <v>39338</v>
          </cell>
          <cell r="F609">
            <v>78.01</v>
          </cell>
          <cell r="G609">
            <v>2765.19</v>
          </cell>
          <cell r="H609">
            <v>19</v>
          </cell>
          <cell r="I609">
            <v>290.92</v>
          </cell>
        </row>
        <row r="610">
          <cell r="A610">
            <v>39335</v>
          </cell>
          <cell r="B610">
            <v>87.25975</v>
          </cell>
          <cell r="C610">
            <v>47.026646</v>
          </cell>
          <cell r="E610">
            <v>39339</v>
          </cell>
          <cell r="F610">
            <v>71.78</v>
          </cell>
          <cell r="G610">
            <v>2804.15</v>
          </cell>
          <cell r="H610">
            <v>20.14</v>
          </cell>
          <cell r="I610">
            <v>294.07</v>
          </cell>
        </row>
        <row r="611">
          <cell r="A611">
            <v>39336</v>
          </cell>
          <cell r="B611">
            <v>88.699451</v>
          </cell>
          <cell r="C611">
            <v>45.646705</v>
          </cell>
          <cell r="E611">
            <v>39342</v>
          </cell>
          <cell r="F611">
            <v>77.89</v>
          </cell>
          <cell r="G611">
            <v>2869.42</v>
          </cell>
          <cell r="H611">
            <v>18.36</v>
          </cell>
          <cell r="I611">
            <v>297.14</v>
          </cell>
        </row>
        <row r="612">
          <cell r="A612">
            <v>39337</v>
          </cell>
          <cell r="B612">
            <v>90.670026</v>
          </cell>
          <cell r="C612">
            <v>44.867389</v>
          </cell>
          <cell r="E612">
            <v>39343</v>
          </cell>
          <cell r="F612">
            <v>76.89</v>
          </cell>
          <cell r="G612">
            <v>2796.96</v>
          </cell>
          <cell r="H612">
            <v>16.94</v>
          </cell>
          <cell r="I612">
            <v>291.88</v>
          </cell>
        </row>
        <row r="613">
          <cell r="A613">
            <v>39338</v>
          </cell>
          <cell r="B613">
            <v>89.482237</v>
          </cell>
          <cell r="C613">
            <v>43.813211</v>
          </cell>
          <cell r="E613">
            <v>39344</v>
          </cell>
          <cell r="F613">
            <v>100.44</v>
          </cell>
          <cell r="G613">
            <v>2920.6</v>
          </cell>
          <cell r="H613">
            <v>15.31</v>
          </cell>
          <cell r="I613">
            <v>258.13</v>
          </cell>
        </row>
        <row r="614">
          <cell r="A614">
            <v>39339</v>
          </cell>
          <cell r="B614">
            <v>88.316105</v>
          </cell>
          <cell r="C614">
            <v>46.550037</v>
          </cell>
          <cell r="E614">
            <v>39345</v>
          </cell>
          <cell r="F614">
            <v>113.78</v>
          </cell>
          <cell r="G614">
            <v>3257.24</v>
          </cell>
          <cell r="H614">
            <v>14.88</v>
          </cell>
          <cell r="I614">
            <v>253.94</v>
          </cell>
        </row>
        <row r="615">
          <cell r="A615">
            <v>39342</v>
          </cell>
          <cell r="B615">
            <v>87.955035</v>
          </cell>
          <cell r="C615">
            <v>45.959906</v>
          </cell>
          <cell r="E615">
            <v>39346</v>
          </cell>
          <cell r="F615">
            <v>115.23</v>
          </cell>
          <cell r="G615">
            <v>3560.58</v>
          </cell>
          <cell r="H615">
            <v>16.75</v>
          </cell>
          <cell r="I615">
            <v>277.06</v>
          </cell>
        </row>
        <row r="616">
          <cell r="A616">
            <v>39343</v>
          </cell>
          <cell r="B616">
            <v>80.959279</v>
          </cell>
          <cell r="C616">
            <v>44.73698</v>
          </cell>
          <cell r="E616">
            <v>39349</v>
          </cell>
          <cell r="F616">
            <v>107.72</v>
          </cell>
          <cell r="G616">
            <v>3604.06</v>
          </cell>
          <cell r="H616">
            <v>16.25</v>
          </cell>
          <cell r="I616">
            <v>270.56</v>
          </cell>
        </row>
        <row r="617">
          <cell r="A617">
            <v>39344</v>
          </cell>
          <cell r="B617">
            <v>78.743187</v>
          </cell>
          <cell r="C617">
            <v>42.780012</v>
          </cell>
          <cell r="E617">
            <v>39350</v>
          </cell>
          <cell r="F617">
            <v>110.4</v>
          </cell>
          <cell r="G617">
            <v>3550.42</v>
          </cell>
          <cell r="H617">
            <v>16.5</v>
          </cell>
          <cell r="I617">
            <v>285.38</v>
          </cell>
        </row>
        <row r="618">
          <cell r="A618">
            <v>39345</v>
          </cell>
          <cell r="B618">
            <v>83.658715</v>
          </cell>
          <cell r="C618">
            <v>43.634356</v>
          </cell>
          <cell r="E618">
            <v>39351</v>
          </cell>
          <cell r="F618">
            <v>106.39</v>
          </cell>
          <cell r="G618">
            <v>3538.57</v>
          </cell>
          <cell r="H618">
            <v>16.92</v>
          </cell>
          <cell r="I618">
            <v>295.42</v>
          </cell>
        </row>
        <row r="619">
          <cell r="A619">
            <v>39346</v>
          </cell>
          <cell r="B619">
            <v>84.263106</v>
          </cell>
          <cell r="C619">
            <v>44.199324</v>
          </cell>
          <cell r="E619">
            <v>39352</v>
          </cell>
          <cell r="F619">
            <v>102.23</v>
          </cell>
          <cell r="G619">
            <v>3614.64</v>
          </cell>
          <cell r="H619">
            <v>16.36</v>
          </cell>
          <cell r="I619">
            <v>314.93</v>
          </cell>
        </row>
        <row r="620">
          <cell r="A620">
            <v>39349</v>
          </cell>
          <cell r="B620">
            <v>86.717887</v>
          </cell>
          <cell r="C620">
            <v>44.049225</v>
          </cell>
          <cell r="E620">
            <v>39353</v>
          </cell>
          <cell r="F620">
            <v>107.96</v>
          </cell>
          <cell r="G620">
            <v>3762.43</v>
          </cell>
          <cell r="H620">
            <v>16.68</v>
          </cell>
          <cell r="I620">
            <v>327</v>
          </cell>
        </row>
        <row r="621">
          <cell r="A621">
            <v>39350</v>
          </cell>
          <cell r="B621">
            <v>86.540567</v>
          </cell>
          <cell r="C621">
            <v>46.2313</v>
          </cell>
          <cell r="E621">
            <v>39356</v>
          </cell>
          <cell r="F621">
            <v>105.54</v>
          </cell>
          <cell r="G621">
            <v>3804.28</v>
          </cell>
          <cell r="H621">
            <v>16.25</v>
          </cell>
          <cell r="I621">
            <v>314.13</v>
          </cell>
        </row>
        <row r="622">
          <cell r="A622">
            <v>39351</v>
          </cell>
          <cell r="B622">
            <v>87.143711</v>
          </cell>
          <cell r="C622">
            <v>45.134474</v>
          </cell>
          <cell r="E622">
            <v>39357</v>
          </cell>
          <cell r="F622">
            <v>101.83</v>
          </cell>
          <cell r="G622">
            <v>3919</v>
          </cell>
          <cell r="H622">
            <v>16.18</v>
          </cell>
          <cell r="I622">
            <v>308.21</v>
          </cell>
        </row>
        <row r="623">
          <cell r="A623">
            <v>39352</v>
          </cell>
          <cell r="B623">
            <v>84.764244</v>
          </cell>
          <cell r="C623">
            <v>46.59727</v>
          </cell>
          <cell r="E623">
            <v>39358</v>
          </cell>
          <cell r="F623">
            <v>106.92</v>
          </cell>
          <cell r="G623">
            <v>4090.48</v>
          </cell>
          <cell r="H623">
            <v>15.96</v>
          </cell>
          <cell r="I623">
            <v>320.43</v>
          </cell>
        </row>
        <row r="624">
          <cell r="A624">
            <v>39353</v>
          </cell>
          <cell r="B624">
            <v>87.41752</v>
          </cell>
          <cell r="C624">
            <v>47.950004</v>
          </cell>
          <cell r="E624">
            <v>39359</v>
          </cell>
          <cell r="F624">
            <v>108.84</v>
          </cell>
          <cell r="G624">
            <v>4184.86</v>
          </cell>
          <cell r="H624">
            <v>16.41</v>
          </cell>
          <cell r="I624">
            <v>327</v>
          </cell>
        </row>
        <row r="625">
          <cell r="A625">
            <v>39356</v>
          </cell>
          <cell r="B625">
            <v>84.984202</v>
          </cell>
          <cell r="C625">
            <v>47.324235</v>
          </cell>
          <cell r="E625">
            <v>39360</v>
          </cell>
          <cell r="F625">
            <v>108.88</v>
          </cell>
          <cell r="G625">
            <v>4181.95</v>
          </cell>
          <cell r="H625">
            <v>16.79</v>
          </cell>
          <cell r="I625">
            <v>322.71</v>
          </cell>
        </row>
        <row r="626">
          <cell r="A626">
            <v>39357</v>
          </cell>
          <cell r="B626">
            <v>86.433746</v>
          </cell>
          <cell r="C626">
            <v>47.135622</v>
          </cell>
          <cell r="E626">
            <v>39364</v>
          </cell>
          <cell r="F626">
            <v>109.35</v>
          </cell>
          <cell r="G626">
            <v>4213.6</v>
          </cell>
          <cell r="H626">
            <v>16.88</v>
          </cell>
          <cell r="I626">
            <v>333.44</v>
          </cell>
        </row>
        <row r="627">
          <cell r="A627">
            <v>39358</v>
          </cell>
          <cell r="B627">
            <v>84.357581</v>
          </cell>
          <cell r="C627">
            <v>46.857264</v>
          </cell>
          <cell r="E627">
            <v>39365</v>
          </cell>
          <cell r="F627">
            <v>104.74</v>
          </cell>
          <cell r="G627">
            <v>4217.28</v>
          </cell>
          <cell r="H627">
            <v>16.47</v>
          </cell>
          <cell r="I627">
            <v>332.56</v>
          </cell>
        </row>
        <row r="628">
          <cell r="A628">
            <v>39359</v>
          </cell>
          <cell r="B628">
            <v>83.832877</v>
          </cell>
          <cell r="C628">
            <v>46.849795</v>
          </cell>
          <cell r="E628">
            <v>39366</v>
          </cell>
          <cell r="F628">
            <v>108.71</v>
          </cell>
          <cell r="G628">
            <v>4205.64</v>
          </cell>
          <cell r="H628">
            <v>17.25</v>
          </cell>
          <cell r="I628">
            <v>324.17</v>
          </cell>
        </row>
        <row r="629">
          <cell r="A629">
            <v>39360</v>
          </cell>
          <cell r="B629">
            <v>83.780167</v>
          </cell>
          <cell r="C629">
            <v>45.963514</v>
          </cell>
          <cell r="E629">
            <v>39367</v>
          </cell>
          <cell r="F629">
            <v>117.93</v>
          </cell>
          <cell r="G629">
            <v>4455.89</v>
          </cell>
          <cell r="H629">
            <v>17.59</v>
          </cell>
          <cell r="I629">
            <v>362.56</v>
          </cell>
        </row>
        <row r="630">
          <cell r="C630">
            <v>44.689614</v>
          </cell>
          <cell r="E630">
            <v>39370</v>
          </cell>
          <cell r="F630">
            <v>103.1</v>
          </cell>
          <cell r="G630">
            <v>4608.28</v>
          </cell>
          <cell r="H630">
            <v>18.57</v>
          </cell>
          <cell r="I630">
            <v>381.43</v>
          </cell>
        </row>
        <row r="631">
          <cell r="A631">
            <v>39364</v>
          </cell>
          <cell r="B631">
            <v>82.729385</v>
          </cell>
          <cell r="C631">
            <v>43.831143</v>
          </cell>
          <cell r="E631">
            <v>39371</v>
          </cell>
          <cell r="F631">
            <v>110.95</v>
          </cell>
          <cell r="G631">
            <v>5089.71</v>
          </cell>
          <cell r="H631">
            <v>18.81</v>
          </cell>
          <cell r="I631">
            <v>373.5</v>
          </cell>
        </row>
        <row r="632">
          <cell r="A632">
            <v>39365</v>
          </cell>
          <cell r="B632">
            <v>84.699923</v>
          </cell>
          <cell r="C632">
            <v>43.424292</v>
          </cell>
          <cell r="E632">
            <v>39372</v>
          </cell>
          <cell r="F632">
            <v>130.69</v>
          </cell>
          <cell r="G632">
            <v>5413.12</v>
          </cell>
          <cell r="H632">
            <v>23.63</v>
          </cell>
          <cell r="I632">
            <v>391.19</v>
          </cell>
        </row>
        <row r="633">
          <cell r="A633">
            <v>39366</v>
          </cell>
          <cell r="B633">
            <v>82.624385</v>
          </cell>
          <cell r="C633">
            <v>42.071613</v>
          </cell>
          <cell r="E633">
            <v>39373</v>
          </cell>
          <cell r="F633">
            <v>128.48</v>
          </cell>
          <cell r="G633">
            <v>5679.32</v>
          </cell>
          <cell r="H633">
            <v>25.54</v>
          </cell>
          <cell r="I633">
            <v>466.67</v>
          </cell>
        </row>
        <row r="634">
          <cell r="A634">
            <v>39367</v>
          </cell>
          <cell r="B634">
            <v>82.331961</v>
          </cell>
          <cell r="C634">
            <v>37.276185</v>
          </cell>
          <cell r="E634">
            <v>39374</v>
          </cell>
          <cell r="F634">
            <v>152.23</v>
          </cell>
          <cell r="G634">
            <v>6013.86</v>
          </cell>
          <cell r="H634">
            <v>28.19</v>
          </cell>
          <cell r="I634">
            <v>506</v>
          </cell>
        </row>
        <row r="635">
          <cell r="A635">
            <v>39370</v>
          </cell>
          <cell r="B635">
            <v>83.551031</v>
          </cell>
          <cell r="C635">
            <v>42.470563</v>
          </cell>
          <cell r="E635">
            <v>39377</v>
          </cell>
          <cell r="F635">
            <v>165.1</v>
          </cell>
          <cell r="G635">
            <v>5649.61</v>
          </cell>
          <cell r="H635">
            <v>26.69</v>
          </cell>
          <cell r="I635">
            <v>476.56</v>
          </cell>
        </row>
        <row r="636">
          <cell r="A636">
            <v>39371</v>
          </cell>
          <cell r="B636">
            <v>84.202331</v>
          </cell>
          <cell r="C636">
            <v>42.426424</v>
          </cell>
          <cell r="E636">
            <v>39378</v>
          </cell>
          <cell r="F636">
            <v>150.08</v>
          </cell>
          <cell r="G636">
            <v>5445.43</v>
          </cell>
          <cell r="H636">
            <v>30.13</v>
          </cell>
          <cell r="I636">
            <v>483.38</v>
          </cell>
        </row>
        <row r="637">
          <cell r="A637">
            <v>39372</v>
          </cell>
          <cell r="B637">
            <v>86.162414</v>
          </cell>
          <cell r="C637">
            <v>43.914361</v>
          </cell>
          <cell r="E637">
            <v>39379</v>
          </cell>
          <cell r="F637">
            <v>145.32</v>
          </cell>
          <cell r="G637">
            <v>5641.63</v>
          </cell>
          <cell r="H637">
            <v>30.06</v>
          </cell>
          <cell r="I637">
            <v>474.69</v>
          </cell>
        </row>
        <row r="638">
          <cell r="A638">
            <v>39373</v>
          </cell>
          <cell r="B638">
            <v>84.553317</v>
          </cell>
          <cell r="C638">
            <v>45.18948</v>
          </cell>
          <cell r="E638">
            <v>39380</v>
          </cell>
          <cell r="F638">
            <v>188.24</v>
          </cell>
          <cell r="G638">
            <v>6112.1</v>
          </cell>
          <cell r="H638">
            <v>35.4</v>
          </cell>
          <cell r="I638">
            <v>576</v>
          </cell>
        </row>
        <row r="639">
          <cell r="A639">
            <v>39374</v>
          </cell>
          <cell r="B639">
            <v>86.523068</v>
          </cell>
          <cell r="C639">
            <v>46.350424</v>
          </cell>
          <cell r="E639">
            <v>39381</v>
          </cell>
          <cell r="F639">
            <v>264.78</v>
          </cell>
          <cell r="G639">
            <v>6328.71</v>
          </cell>
          <cell r="H639">
            <v>35.31</v>
          </cell>
          <cell r="I639">
            <v>578.44</v>
          </cell>
        </row>
        <row r="640">
          <cell r="A640">
            <v>39377</v>
          </cell>
          <cell r="B640">
            <v>87.101733</v>
          </cell>
          <cell r="C640">
            <v>45.555294</v>
          </cell>
          <cell r="E640">
            <v>39384</v>
          </cell>
          <cell r="F640">
            <v>310.01</v>
          </cell>
          <cell r="G640">
            <v>6866.65</v>
          </cell>
          <cell r="H640">
            <v>37.31</v>
          </cell>
          <cell r="I640">
            <v>563.13</v>
          </cell>
        </row>
        <row r="641">
          <cell r="A641">
            <v>39378</v>
          </cell>
          <cell r="B641">
            <v>84.025935</v>
          </cell>
          <cell r="C641">
            <v>44.693515</v>
          </cell>
          <cell r="E641">
            <v>39385</v>
          </cell>
          <cell r="F641">
            <v>324.3</v>
          </cell>
          <cell r="G641">
            <v>7173.64</v>
          </cell>
          <cell r="H641">
            <v>34.72</v>
          </cell>
          <cell r="I641">
            <v>561.75</v>
          </cell>
        </row>
        <row r="642">
          <cell r="A642">
            <v>39379</v>
          </cell>
          <cell r="B642">
            <v>81.990795</v>
          </cell>
          <cell r="C642">
            <v>46.007127</v>
          </cell>
          <cell r="E642">
            <v>39386</v>
          </cell>
          <cell r="F642">
            <v>270.72</v>
          </cell>
          <cell r="G642">
            <v>6985.33</v>
          </cell>
          <cell r="H642">
            <v>31.21</v>
          </cell>
          <cell r="I642">
            <v>563.86</v>
          </cell>
        </row>
        <row r="643">
          <cell r="A643">
            <v>39380</v>
          </cell>
          <cell r="B643">
            <v>81.863719</v>
          </cell>
          <cell r="C643">
            <v>45.987918</v>
          </cell>
          <cell r="E643">
            <v>39387</v>
          </cell>
          <cell r="F643">
            <v>294.42</v>
          </cell>
          <cell r="G643">
            <v>7120.28</v>
          </cell>
          <cell r="H643">
            <v>33.44</v>
          </cell>
          <cell r="I643">
            <v>587.75</v>
          </cell>
        </row>
        <row r="644">
          <cell r="A644">
            <v>39381</v>
          </cell>
          <cell r="B644">
            <v>84.760817</v>
          </cell>
          <cell r="C644">
            <v>45.915317</v>
          </cell>
          <cell r="E644">
            <v>39388</v>
          </cell>
          <cell r="F644">
            <v>292.94</v>
          </cell>
          <cell r="G644">
            <v>7047.83</v>
          </cell>
          <cell r="H644">
            <v>38.21</v>
          </cell>
          <cell r="I644">
            <v>642.5</v>
          </cell>
        </row>
        <row r="645">
          <cell r="A645">
            <v>39384</v>
          </cell>
          <cell r="B645">
            <v>84.472211</v>
          </cell>
          <cell r="C645">
            <v>46.113921</v>
          </cell>
          <cell r="E645">
            <v>39391</v>
          </cell>
          <cell r="F645">
            <v>301.78</v>
          </cell>
          <cell r="G645">
            <v>7109.34</v>
          </cell>
          <cell r="H645">
            <v>44.13</v>
          </cell>
          <cell r="I645">
            <v>679.88</v>
          </cell>
        </row>
        <row r="646">
          <cell r="A646">
            <v>39385</v>
          </cell>
          <cell r="B646">
            <v>85.738204</v>
          </cell>
          <cell r="C646">
            <v>48.604536</v>
          </cell>
          <cell r="E646">
            <v>39392</v>
          </cell>
          <cell r="F646">
            <v>298.01</v>
          </cell>
          <cell r="G646">
            <v>7087.35</v>
          </cell>
          <cell r="H646">
            <v>41.25</v>
          </cell>
          <cell r="I646">
            <v>606.63</v>
          </cell>
        </row>
        <row r="647">
          <cell r="A647">
            <v>39386</v>
          </cell>
          <cell r="B647">
            <v>87.108305</v>
          </cell>
          <cell r="C647">
            <v>45.591555</v>
          </cell>
          <cell r="E647">
            <v>39393</v>
          </cell>
          <cell r="F647">
            <v>358.63</v>
          </cell>
          <cell r="G647">
            <v>7133.24</v>
          </cell>
          <cell r="H647">
            <v>49.64</v>
          </cell>
          <cell r="I647">
            <v>638.07</v>
          </cell>
        </row>
        <row r="648">
          <cell r="A648">
            <v>39387</v>
          </cell>
          <cell r="B648">
            <v>89.21774</v>
          </cell>
          <cell r="C648">
            <v>47.847295</v>
          </cell>
          <cell r="E648">
            <v>39394</v>
          </cell>
          <cell r="F648">
            <v>406.46</v>
          </cell>
          <cell r="G648">
            <v>7120.47</v>
          </cell>
          <cell r="H648">
            <v>68.17</v>
          </cell>
          <cell r="I648">
            <v>762.17</v>
          </cell>
        </row>
        <row r="649">
          <cell r="A649">
            <v>39388</v>
          </cell>
          <cell r="B649">
            <v>93.278229</v>
          </cell>
          <cell r="C649">
            <v>50.856284</v>
          </cell>
          <cell r="E649">
            <v>39395</v>
          </cell>
          <cell r="F649">
            <v>427.84</v>
          </cell>
          <cell r="G649">
            <v>7366.12</v>
          </cell>
          <cell r="H649">
            <v>73.33</v>
          </cell>
          <cell r="I649">
            <v>799.17</v>
          </cell>
        </row>
        <row r="650">
          <cell r="A650">
            <v>39391</v>
          </cell>
          <cell r="B650">
            <v>100.545635</v>
          </cell>
          <cell r="C650">
            <v>50.505297</v>
          </cell>
          <cell r="E650">
            <v>39399</v>
          </cell>
          <cell r="F650">
            <v>406.73</v>
          </cell>
          <cell r="G650">
            <v>7252.26</v>
          </cell>
          <cell r="H650">
            <v>65.75</v>
          </cell>
          <cell r="I650">
            <v>667.25</v>
          </cell>
        </row>
        <row r="651">
          <cell r="A651">
            <v>39392</v>
          </cell>
          <cell r="B651">
            <v>103.292659</v>
          </cell>
          <cell r="C651">
            <v>50.742426</v>
          </cell>
          <cell r="E651">
            <v>39400</v>
          </cell>
          <cell r="F651">
            <v>382.35</v>
          </cell>
          <cell r="G651">
            <v>7195.87</v>
          </cell>
          <cell r="H651">
            <v>61.75</v>
          </cell>
          <cell r="I651">
            <v>618.75</v>
          </cell>
        </row>
        <row r="652">
          <cell r="A652">
            <v>39393</v>
          </cell>
          <cell r="B652">
            <v>105.490302</v>
          </cell>
          <cell r="C652">
            <v>51.187863</v>
          </cell>
          <cell r="E652">
            <v>39401</v>
          </cell>
          <cell r="F652">
            <v>364.65</v>
          </cell>
          <cell r="G652">
            <v>7223.57</v>
          </cell>
          <cell r="H652">
            <v>71.43</v>
          </cell>
          <cell r="I652">
            <v>626.79</v>
          </cell>
        </row>
        <row r="653">
          <cell r="A653">
            <v>39394</v>
          </cell>
          <cell r="B653">
            <v>108.724788</v>
          </cell>
          <cell r="C653">
            <v>51.548042</v>
          </cell>
          <cell r="E653">
            <v>39402</v>
          </cell>
          <cell r="F653">
            <v>394.67</v>
          </cell>
          <cell r="G653">
            <v>7348.05</v>
          </cell>
          <cell r="H653">
            <v>73.88</v>
          </cell>
          <cell r="I653">
            <v>635.31</v>
          </cell>
        </row>
        <row r="654">
          <cell r="A654">
            <v>39395</v>
          </cell>
          <cell r="B654">
            <v>110.585888</v>
          </cell>
          <cell r="C654">
            <v>57.023113</v>
          </cell>
          <cell r="E654">
            <v>39405</v>
          </cell>
          <cell r="F654">
            <v>373.54</v>
          </cell>
          <cell r="G654">
            <v>6844.56</v>
          </cell>
          <cell r="H654">
            <v>80.88</v>
          </cell>
          <cell r="I654">
            <v>670.31</v>
          </cell>
        </row>
        <row r="655">
          <cell r="C655">
            <v>53.547514</v>
          </cell>
          <cell r="E655">
            <v>39406</v>
          </cell>
          <cell r="F655">
            <v>398.47</v>
          </cell>
          <cell r="G655">
            <v>6810</v>
          </cell>
          <cell r="H655">
            <v>88.25</v>
          </cell>
          <cell r="I655">
            <v>689.63</v>
          </cell>
        </row>
        <row r="656">
          <cell r="A656">
            <v>39399</v>
          </cell>
          <cell r="B656">
            <v>109.392028</v>
          </cell>
          <cell r="C656">
            <v>52.584745</v>
          </cell>
          <cell r="E656">
            <v>39407</v>
          </cell>
          <cell r="F656">
            <v>463.75</v>
          </cell>
          <cell r="G656">
            <v>6980.61</v>
          </cell>
          <cell r="H656">
            <v>96.5</v>
          </cell>
          <cell r="I656">
            <v>701.67</v>
          </cell>
        </row>
        <row r="657">
          <cell r="A657">
            <v>39400</v>
          </cell>
          <cell r="B657">
            <v>107.494967</v>
          </cell>
          <cell r="C657">
            <v>52.013634</v>
          </cell>
          <cell r="E657">
            <v>39409</v>
          </cell>
          <cell r="F657">
            <v>466.79</v>
          </cell>
          <cell r="G657">
            <v>6957.88</v>
          </cell>
          <cell r="H657">
            <v>95.64</v>
          </cell>
          <cell r="I657">
            <v>699.57</v>
          </cell>
        </row>
        <row r="658">
          <cell r="A658">
            <v>39401</v>
          </cell>
          <cell r="B658">
            <v>111.22347</v>
          </cell>
          <cell r="C658">
            <v>53.916301</v>
          </cell>
          <cell r="E658">
            <v>39412</v>
          </cell>
          <cell r="F658">
            <v>462.03</v>
          </cell>
          <cell r="G658">
            <v>6879.51</v>
          </cell>
          <cell r="H658">
            <v>93.13</v>
          </cell>
          <cell r="I658">
            <v>687.5</v>
          </cell>
        </row>
        <row r="659">
          <cell r="A659">
            <v>39402</v>
          </cell>
          <cell r="B659">
            <v>115.132778</v>
          </cell>
          <cell r="C659">
            <v>56.545509</v>
          </cell>
          <cell r="E659">
            <v>39413</v>
          </cell>
          <cell r="F659">
            <v>425.1</v>
          </cell>
          <cell r="G659">
            <v>6693.6</v>
          </cell>
          <cell r="H659">
            <v>86</v>
          </cell>
          <cell r="I659">
            <v>629.17</v>
          </cell>
        </row>
        <row r="660">
          <cell r="A660">
            <v>39405</v>
          </cell>
          <cell r="B660">
            <v>118.736796</v>
          </cell>
          <cell r="C660">
            <v>58.071163</v>
          </cell>
          <cell r="E660">
            <v>39414</v>
          </cell>
          <cell r="F660">
            <v>364.35</v>
          </cell>
          <cell r="G660">
            <v>6581.86</v>
          </cell>
          <cell r="H660">
            <v>75.86</v>
          </cell>
          <cell r="I660">
            <v>575</v>
          </cell>
        </row>
        <row r="661">
          <cell r="A661">
            <v>39406</v>
          </cell>
          <cell r="B661">
            <v>127.773901</v>
          </cell>
          <cell r="C661">
            <v>58.945349</v>
          </cell>
          <cell r="E661">
            <v>39415</v>
          </cell>
          <cell r="F661">
            <v>287.51</v>
          </cell>
          <cell r="G661">
            <v>6539.18</v>
          </cell>
          <cell r="H661">
            <v>77</v>
          </cell>
          <cell r="I661">
            <v>577.17</v>
          </cell>
        </row>
        <row r="662">
          <cell r="A662">
            <v>39407</v>
          </cell>
          <cell r="B662">
            <v>124.342161</v>
          </cell>
          <cell r="C662">
            <v>62.900083</v>
          </cell>
          <cell r="E662">
            <v>39416</v>
          </cell>
          <cell r="F662">
            <v>288.24</v>
          </cell>
          <cell r="G662">
            <v>6510.58</v>
          </cell>
          <cell r="H662">
            <v>69.14</v>
          </cell>
          <cell r="I662">
            <v>568.93</v>
          </cell>
        </row>
        <row r="663">
          <cell r="C663">
            <v>63.965978</v>
          </cell>
          <cell r="E663">
            <v>39419</v>
          </cell>
          <cell r="F663">
            <v>276.21</v>
          </cell>
          <cell r="G663">
            <v>6403.84</v>
          </cell>
          <cell r="H663">
            <v>72.29</v>
          </cell>
          <cell r="I663">
            <v>577.14</v>
          </cell>
        </row>
        <row r="664">
          <cell r="A664">
            <v>39409</v>
          </cell>
          <cell r="B664">
            <v>119.959293</v>
          </cell>
          <cell r="C664">
            <v>63.595342</v>
          </cell>
          <cell r="E664">
            <v>39420</v>
          </cell>
          <cell r="F664">
            <v>259.22</v>
          </cell>
          <cell r="G664">
            <v>6242.88</v>
          </cell>
          <cell r="H664">
            <v>74.29</v>
          </cell>
          <cell r="I664">
            <v>573.57</v>
          </cell>
        </row>
        <row r="665">
          <cell r="A665">
            <v>39412</v>
          </cell>
          <cell r="B665">
            <v>116.987006</v>
          </cell>
          <cell r="C665">
            <v>65.81619</v>
          </cell>
          <cell r="E665">
            <v>39421</v>
          </cell>
          <cell r="F665">
            <v>283.34</v>
          </cell>
          <cell r="G665">
            <v>6436.74</v>
          </cell>
          <cell r="H665">
            <v>70.93</v>
          </cell>
          <cell r="I665">
            <v>547.14</v>
          </cell>
        </row>
        <row r="666">
          <cell r="A666">
            <v>39413</v>
          </cell>
          <cell r="B666">
            <v>116.737963</v>
          </cell>
          <cell r="C666">
            <v>63.350589</v>
          </cell>
          <cell r="E666">
            <v>39422</v>
          </cell>
          <cell r="F666">
            <v>251.88</v>
          </cell>
          <cell r="G666">
            <v>6215.62</v>
          </cell>
          <cell r="H666">
            <v>67.25</v>
          </cell>
          <cell r="I666">
            <v>520.17</v>
          </cell>
        </row>
        <row r="667">
          <cell r="A667">
            <v>39414</v>
          </cell>
          <cell r="B667">
            <v>109.11857</v>
          </cell>
          <cell r="C667">
            <v>62.307598</v>
          </cell>
          <cell r="E667">
            <v>39423</v>
          </cell>
          <cell r="F667">
            <v>263.93</v>
          </cell>
          <cell r="G667">
            <v>6071.38</v>
          </cell>
          <cell r="H667">
            <v>62.25</v>
          </cell>
          <cell r="I667">
            <v>508.75</v>
          </cell>
        </row>
        <row r="668">
          <cell r="A668">
            <v>39415</v>
          </cell>
          <cell r="B668">
            <v>109.854322</v>
          </cell>
          <cell r="C668">
            <v>66.1216</v>
          </cell>
          <cell r="E668">
            <v>39426</v>
          </cell>
          <cell r="F668">
            <v>249.02</v>
          </cell>
          <cell r="G668">
            <v>6072.56</v>
          </cell>
          <cell r="H668">
            <v>53.88</v>
          </cell>
          <cell r="I668">
            <v>478.13</v>
          </cell>
        </row>
        <row r="669">
          <cell r="A669">
            <v>39416</v>
          </cell>
          <cell r="B669">
            <v>102.2185</v>
          </cell>
          <cell r="C669">
            <v>63.831969</v>
          </cell>
          <cell r="E669">
            <v>39427</v>
          </cell>
          <cell r="F669">
            <v>268.57</v>
          </cell>
          <cell r="G669">
            <v>6149.29</v>
          </cell>
          <cell r="H669">
            <v>52.58</v>
          </cell>
          <cell r="I669">
            <v>467.5</v>
          </cell>
        </row>
        <row r="670">
          <cell r="A670">
            <v>39419</v>
          </cell>
          <cell r="B670">
            <v>108.421979</v>
          </cell>
          <cell r="C670">
            <v>65.285337</v>
          </cell>
          <cell r="E670">
            <v>39428</v>
          </cell>
          <cell r="F670">
            <v>230.44</v>
          </cell>
          <cell r="G670">
            <v>5982.62</v>
          </cell>
          <cell r="H670">
            <v>53</v>
          </cell>
          <cell r="I670">
            <v>506.43</v>
          </cell>
        </row>
        <row r="671">
          <cell r="A671">
            <v>39420</v>
          </cell>
          <cell r="B671">
            <v>110.524538</v>
          </cell>
          <cell r="C671">
            <v>64.791666</v>
          </cell>
          <cell r="E671">
            <v>39429</v>
          </cell>
          <cell r="F671">
            <v>245.65</v>
          </cell>
          <cell r="G671">
            <v>5936.75</v>
          </cell>
          <cell r="H671">
            <v>47.25</v>
          </cell>
          <cell r="I671">
            <v>469.38</v>
          </cell>
        </row>
        <row r="672">
          <cell r="A672">
            <v>39421</v>
          </cell>
          <cell r="B672">
            <v>110.106706</v>
          </cell>
          <cell r="C672">
            <v>63.654581</v>
          </cell>
          <cell r="E672">
            <v>39430</v>
          </cell>
          <cell r="F672">
            <v>263.57</v>
          </cell>
          <cell r="G672">
            <v>6033.68</v>
          </cell>
          <cell r="H672">
            <v>42.81</v>
          </cell>
          <cell r="I672">
            <v>475</v>
          </cell>
        </row>
        <row r="673">
          <cell r="A673">
            <v>39422</v>
          </cell>
          <cell r="B673">
            <v>112.523107</v>
          </cell>
          <cell r="C673">
            <v>62.009681</v>
          </cell>
          <cell r="E673">
            <v>39433</v>
          </cell>
          <cell r="F673">
            <v>276.09</v>
          </cell>
          <cell r="G673">
            <v>6071.46</v>
          </cell>
          <cell r="H673">
            <v>49.19</v>
          </cell>
          <cell r="I673">
            <v>473.38</v>
          </cell>
        </row>
        <row r="674">
          <cell r="A674">
            <v>39423</v>
          </cell>
          <cell r="B674">
            <v>118.065134</v>
          </cell>
          <cell r="C674">
            <v>57.580649</v>
          </cell>
          <cell r="E674">
            <v>39434</v>
          </cell>
          <cell r="F674">
            <v>295.53</v>
          </cell>
          <cell r="G674">
            <v>6409.17</v>
          </cell>
          <cell r="H674">
            <v>49.93</v>
          </cell>
          <cell r="I674">
            <v>483.57</v>
          </cell>
        </row>
        <row r="675">
          <cell r="A675">
            <v>39426</v>
          </cell>
          <cell r="B675">
            <v>119.639877</v>
          </cell>
          <cell r="C675">
            <v>60.055483</v>
          </cell>
          <cell r="E675">
            <v>39435</v>
          </cell>
          <cell r="F675">
            <v>302.62</v>
          </cell>
          <cell r="G675">
            <v>6757.58</v>
          </cell>
          <cell r="H675">
            <v>53.75</v>
          </cell>
          <cell r="I675">
            <v>504.94</v>
          </cell>
        </row>
        <row r="676">
          <cell r="A676">
            <v>39427</v>
          </cell>
          <cell r="B676">
            <v>120.901212</v>
          </cell>
          <cell r="C676">
            <v>62.246018</v>
          </cell>
          <cell r="E676">
            <v>39436</v>
          </cell>
          <cell r="F676">
            <v>298.56</v>
          </cell>
          <cell r="G676">
            <v>6729.39</v>
          </cell>
          <cell r="H676">
            <v>54.71</v>
          </cell>
          <cell r="I676">
            <v>512.21</v>
          </cell>
        </row>
        <row r="677">
          <cell r="A677">
            <v>39428</v>
          </cell>
          <cell r="B677">
            <v>114.956864</v>
          </cell>
          <cell r="C677">
            <v>61.355026</v>
          </cell>
          <cell r="E677">
            <v>39437</v>
          </cell>
          <cell r="F677">
            <v>294.45</v>
          </cell>
          <cell r="G677">
            <v>6725.98</v>
          </cell>
          <cell r="H677">
            <v>53.84</v>
          </cell>
          <cell r="I677">
            <v>511.15</v>
          </cell>
        </row>
        <row r="678">
          <cell r="A678">
            <v>39429</v>
          </cell>
          <cell r="B678">
            <v>114.405412</v>
          </cell>
          <cell r="C678">
            <v>64.124388</v>
          </cell>
          <cell r="E678">
            <v>39440</v>
          </cell>
          <cell r="F678">
            <v>295.55</v>
          </cell>
          <cell r="G678">
            <v>6788.38</v>
          </cell>
          <cell r="H678">
            <v>52</v>
          </cell>
          <cell r="I678">
            <v>511.33</v>
          </cell>
        </row>
        <row r="679">
          <cell r="A679">
            <v>39430</v>
          </cell>
          <cell r="B679">
            <v>114.441705</v>
          </cell>
          <cell r="C679">
            <v>63.388298</v>
          </cell>
          <cell r="E679">
            <v>39442</v>
          </cell>
          <cell r="F679">
            <v>295.46</v>
          </cell>
          <cell r="G679">
            <v>6835.44</v>
          </cell>
          <cell r="H679">
            <v>52.84</v>
          </cell>
          <cell r="I679">
            <v>511.9</v>
          </cell>
        </row>
        <row r="680">
          <cell r="A680">
            <v>39433</v>
          </cell>
          <cell r="B680">
            <v>115.101539</v>
          </cell>
          <cell r="C680">
            <v>63.095768</v>
          </cell>
          <cell r="E680">
            <v>39443</v>
          </cell>
          <cell r="F680">
            <v>295.11</v>
          </cell>
          <cell r="G680">
            <v>6853.91</v>
          </cell>
          <cell r="H680">
            <v>52.11</v>
          </cell>
          <cell r="I680">
            <v>514.49</v>
          </cell>
        </row>
        <row r="681">
          <cell r="A681">
            <v>39434</v>
          </cell>
          <cell r="B681">
            <v>111.398224</v>
          </cell>
          <cell r="C681">
            <v>61.028915</v>
          </cell>
          <cell r="E681">
            <v>39444</v>
          </cell>
          <cell r="F681">
            <v>271.62</v>
          </cell>
          <cell r="G681">
            <v>7356.27</v>
          </cell>
          <cell r="H681">
            <v>51.87</v>
          </cell>
          <cell r="I681">
            <v>522.78</v>
          </cell>
        </row>
        <row r="682">
          <cell r="A682">
            <v>39435</v>
          </cell>
          <cell r="B682">
            <v>107.743304</v>
          </cell>
          <cell r="C682">
            <v>61.433118</v>
          </cell>
          <cell r="E682">
            <v>39447</v>
          </cell>
          <cell r="F682">
            <v>271.66</v>
          </cell>
          <cell r="G682">
            <v>7352.7</v>
          </cell>
          <cell r="H682">
            <v>51.44</v>
          </cell>
          <cell r="I682">
            <v>522.25</v>
          </cell>
        </row>
        <row r="683">
          <cell r="A683">
            <v>39436</v>
          </cell>
          <cell r="B683">
            <v>109.706641</v>
          </cell>
          <cell r="C683">
            <v>61.782672</v>
          </cell>
          <cell r="E683">
            <v>39449</v>
          </cell>
          <cell r="F683">
            <v>259.71</v>
          </cell>
          <cell r="G683">
            <v>7318.66</v>
          </cell>
          <cell r="H683">
            <v>53.5</v>
          </cell>
          <cell r="I683">
            <v>546.67</v>
          </cell>
        </row>
        <row r="684">
          <cell r="A684">
            <v>39437</v>
          </cell>
          <cell r="B684">
            <v>109.489191</v>
          </cell>
          <cell r="C684">
            <v>62.563349</v>
          </cell>
          <cell r="E684">
            <v>39450</v>
          </cell>
          <cell r="F684">
            <v>285.58</v>
          </cell>
          <cell r="G684">
            <v>7482.42</v>
          </cell>
          <cell r="H684">
            <v>54.75</v>
          </cell>
          <cell r="I684">
            <v>554.63</v>
          </cell>
        </row>
        <row r="685">
          <cell r="A685">
            <v>39440</v>
          </cell>
          <cell r="B685">
            <v>110.257122</v>
          </cell>
          <cell r="C685">
            <v>61.95024</v>
          </cell>
          <cell r="E685">
            <v>39451</v>
          </cell>
          <cell r="F685">
            <v>330.45</v>
          </cell>
          <cell r="G685">
            <v>7935.41</v>
          </cell>
          <cell r="H685">
            <v>59.14</v>
          </cell>
          <cell r="I685">
            <v>601.43</v>
          </cell>
        </row>
        <row r="686">
          <cell r="A686">
            <v>39442</v>
          </cell>
          <cell r="B686">
            <v>108.970084</v>
          </cell>
          <cell r="E686">
            <v>39454</v>
          </cell>
          <cell r="F686">
            <v>328.95</v>
          </cell>
          <cell r="G686">
            <v>7908.98</v>
          </cell>
          <cell r="H686">
            <v>59.45</v>
          </cell>
          <cell r="I686">
            <v>600.78</v>
          </cell>
        </row>
        <row r="687">
          <cell r="A687">
            <v>39443</v>
          </cell>
          <cell r="B687">
            <v>109.073382</v>
          </cell>
          <cell r="C687">
            <v>60.303799</v>
          </cell>
          <cell r="E687">
            <v>39455</v>
          </cell>
          <cell r="F687">
            <v>351.07</v>
          </cell>
          <cell r="G687">
            <v>8105.87</v>
          </cell>
          <cell r="H687">
            <v>65.88</v>
          </cell>
          <cell r="I687">
            <v>617.88</v>
          </cell>
        </row>
        <row r="688">
          <cell r="A688">
            <v>39444</v>
          </cell>
          <cell r="B688">
            <v>103.975203</v>
          </cell>
          <cell r="C688">
            <v>60.355537</v>
          </cell>
          <cell r="E688">
            <v>39456</v>
          </cell>
          <cell r="F688">
            <v>366.53</v>
          </cell>
          <cell r="G688">
            <v>8224.12</v>
          </cell>
          <cell r="H688">
            <v>76.75</v>
          </cell>
          <cell r="I688">
            <v>676.88</v>
          </cell>
        </row>
        <row r="689">
          <cell r="A689">
            <v>39447</v>
          </cell>
          <cell r="B689">
            <v>100.091464</v>
          </cell>
          <cell r="C689">
            <v>56.596694</v>
          </cell>
          <cell r="E689">
            <v>39457</v>
          </cell>
          <cell r="F689">
            <v>333.87</v>
          </cell>
          <cell r="G689">
            <v>8164.18</v>
          </cell>
          <cell r="H689">
            <v>69.25</v>
          </cell>
          <cell r="I689">
            <v>645.63</v>
          </cell>
        </row>
        <row r="690">
          <cell r="A690">
            <v>39449</v>
          </cell>
          <cell r="B690">
            <v>101.774654</v>
          </cell>
          <cell r="C690">
            <v>47.782288</v>
          </cell>
          <cell r="E690">
            <v>39458</v>
          </cell>
          <cell r="F690">
            <v>328.76</v>
          </cell>
          <cell r="G690">
            <v>8058.69</v>
          </cell>
          <cell r="H690">
            <v>71.25</v>
          </cell>
          <cell r="I690">
            <v>645.63</v>
          </cell>
        </row>
        <row r="691">
          <cell r="A691">
            <v>39450</v>
          </cell>
          <cell r="B691">
            <v>100.960367</v>
          </cell>
          <cell r="C691">
            <v>60.877356</v>
          </cell>
          <cell r="E691">
            <v>39461</v>
          </cell>
          <cell r="F691">
            <v>320.63</v>
          </cell>
          <cell r="G691">
            <v>8001.56</v>
          </cell>
          <cell r="H691">
            <v>70.21</v>
          </cell>
          <cell r="I691">
            <v>639.27</v>
          </cell>
        </row>
        <row r="692">
          <cell r="A692">
            <v>39451</v>
          </cell>
          <cell r="B692">
            <v>99.331456</v>
          </cell>
          <cell r="C692">
            <v>62.178377</v>
          </cell>
          <cell r="E692">
            <v>39462</v>
          </cell>
          <cell r="F692">
            <v>330.97</v>
          </cell>
          <cell r="G692">
            <v>8141.18</v>
          </cell>
          <cell r="H692">
            <v>74.63</v>
          </cell>
          <cell r="I692">
            <v>686.25</v>
          </cell>
        </row>
        <row r="693">
          <cell r="A693">
            <v>39454</v>
          </cell>
          <cell r="B693">
            <v>96.892753</v>
          </cell>
          <cell r="C693">
            <v>60.761164</v>
          </cell>
          <cell r="E693">
            <v>39463</v>
          </cell>
          <cell r="F693">
            <v>338.77</v>
          </cell>
          <cell r="G693">
            <v>8110.94</v>
          </cell>
          <cell r="H693">
            <v>81.67</v>
          </cell>
          <cell r="I693">
            <v>732.5</v>
          </cell>
        </row>
        <row r="694">
          <cell r="A694">
            <v>39455</v>
          </cell>
          <cell r="B694">
            <v>98.115292</v>
          </cell>
          <cell r="C694">
            <v>61.51982</v>
          </cell>
          <cell r="E694">
            <v>39464</v>
          </cell>
          <cell r="F694">
            <v>350.68</v>
          </cell>
          <cell r="G694">
            <v>9032.44</v>
          </cell>
          <cell r="H694">
            <v>97.86</v>
          </cell>
          <cell r="I694">
            <v>812.86</v>
          </cell>
        </row>
        <row r="695">
          <cell r="A695">
            <v>39456</v>
          </cell>
          <cell r="B695">
            <v>97.839146</v>
          </cell>
          <cell r="C695">
            <v>55.639573</v>
          </cell>
          <cell r="E695">
            <v>39465</v>
          </cell>
          <cell r="F695">
            <v>349.98</v>
          </cell>
          <cell r="G695">
            <v>9158.73</v>
          </cell>
          <cell r="H695">
            <v>99.25</v>
          </cell>
          <cell r="I695">
            <v>836.88</v>
          </cell>
        </row>
        <row r="696">
          <cell r="A696">
            <v>39457</v>
          </cell>
          <cell r="B696">
            <v>99.677923</v>
          </cell>
          <cell r="C696">
            <v>62.419525</v>
          </cell>
          <cell r="E696">
            <v>39469</v>
          </cell>
          <cell r="F696">
            <v>339.07</v>
          </cell>
          <cell r="G696">
            <v>9609.26</v>
          </cell>
          <cell r="H696">
            <v>110.75</v>
          </cell>
          <cell r="I696">
            <v>894.17</v>
          </cell>
        </row>
        <row r="697">
          <cell r="A697">
            <v>39458</v>
          </cell>
          <cell r="B697">
            <v>96.228809</v>
          </cell>
          <cell r="C697">
            <v>60.940717</v>
          </cell>
          <cell r="E697">
            <v>39470</v>
          </cell>
          <cell r="F697">
            <v>308.54</v>
          </cell>
          <cell r="G697">
            <v>9355.7</v>
          </cell>
          <cell r="H697">
            <v>115.63</v>
          </cell>
          <cell r="I697">
            <v>915.63</v>
          </cell>
        </row>
        <row r="698">
          <cell r="A698">
            <v>39461</v>
          </cell>
          <cell r="B698">
            <v>95.21466</v>
          </cell>
          <cell r="C698">
            <v>58.603867</v>
          </cell>
          <cell r="E698">
            <v>39471</v>
          </cell>
          <cell r="F698">
            <v>278.05</v>
          </cell>
          <cell r="G698">
            <v>8830.69</v>
          </cell>
          <cell r="H698">
            <v>105.31</v>
          </cell>
          <cell r="I698">
            <v>875.31</v>
          </cell>
        </row>
        <row r="699">
          <cell r="A699">
            <v>39462</v>
          </cell>
          <cell r="B699">
            <v>92.626818</v>
          </cell>
          <cell r="C699">
            <v>58.99025</v>
          </cell>
          <cell r="E699">
            <v>39472</v>
          </cell>
          <cell r="F699">
            <v>273.43</v>
          </cell>
          <cell r="G699">
            <v>8667.47</v>
          </cell>
          <cell r="H699">
            <v>109.83</v>
          </cell>
          <cell r="I699">
            <v>812.5</v>
          </cell>
        </row>
        <row r="700">
          <cell r="A700">
            <v>39463</v>
          </cell>
          <cell r="B700">
            <v>98.652261</v>
          </cell>
          <cell r="C700">
            <v>55.472648</v>
          </cell>
          <cell r="E700">
            <v>39475</v>
          </cell>
          <cell r="F700">
            <v>279.74</v>
          </cell>
          <cell r="G700">
            <v>8719.61</v>
          </cell>
          <cell r="H700">
            <v>107.88</v>
          </cell>
          <cell r="I700">
            <v>800</v>
          </cell>
        </row>
        <row r="701">
          <cell r="A701">
            <v>39464</v>
          </cell>
          <cell r="B701">
            <v>99.097414</v>
          </cell>
          <cell r="C701">
            <v>58.63757</v>
          </cell>
          <cell r="E701">
            <v>39476</v>
          </cell>
          <cell r="F701">
            <v>265.25</v>
          </cell>
          <cell r="G701">
            <v>8610.37</v>
          </cell>
          <cell r="H701">
            <v>96</v>
          </cell>
          <cell r="I701">
            <v>775.94</v>
          </cell>
        </row>
        <row r="702">
          <cell r="A702">
            <v>39465</v>
          </cell>
          <cell r="B702">
            <v>103.007158</v>
          </cell>
          <cell r="C702">
            <v>60.145265</v>
          </cell>
          <cell r="E702">
            <v>39477</v>
          </cell>
          <cell r="F702">
            <v>265.44</v>
          </cell>
          <cell r="G702">
            <v>8524.01</v>
          </cell>
          <cell r="H702">
            <v>98.43</v>
          </cell>
          <cell r="I702">
            <v>772.57</v>
          </cell>
        </row>
        <row r="703">
          <cell r="C703">
            <v>63.593416</v>
          </cell>
          <cell r="E703">
            <v>39478</v>
          </cell>
          <cell r="F703">
            <v>277.04</v>
          </cell>
          <cell r="G703">
            <v>8337.23</v>
          </cell>
          <cell r="H703">
            <v>105.5</v>
          </cell>
          <cell r="I703">
            <v>806.67</v>
          </cell>
        </row>
        <row r="704">
          <cell r="A704">
            <v>39469</v>
          </cell>
          <cell r="B704">
            <v>97.082655</v>
          </cell>
          <cell r="C704">
            <v>62.598816</v>
          </cell>
          <cell r="E704">
            <v>39479</v>
          </cell>
          <cell r="F704">
            <v>281.18</v>
          </cell>
          <cell r="G704">
            <v>8355.09</v>
          </cell>
          <cell r="H704">
            <v>112.75</v>
          </cell>
          <cell r="I704">
            <v>827.38</v>
          </cell>
        </row>
        <row r="705">
          <cell r="A705">
            <v>39470</v>
          </cell>
          <cell r="B705">
            <v>106.361916</v>
          </cell>
          <cell r="C705">
            <v>66.988273</v>
          </cell>
          <cell r="E705">
            <v>39482</v>
          </cell>
          <cell r="F705">
            <v>285.34</v>
          </cell>
          <cell r="G705">
            <v>8399.71</v>
          </cell>
          <cell r="H705">
            <v>118.57</v>
          </cell>
          <cell r="I705">
            <v>843.71</v>
          </cell>
        </row>
        <row r="706">
          <cell r="A706">
            <v>39471</v>
          </cell>
          <cell r="B706">
            <v>115.08756</v>
          </cell>
          <cell r="C706">
            <v>64.873785</v>
          </cell>
          <cell r="E706">
            <v>39483</v>
          </cell>
          <cell r="F706">
            <v>284.02</v>
          </cell>
          <cell r="G706">
            <v>8551.68</v>
          </cell>
          <cell r="H706">
            <v>137.43</v>
          </cell>
          <cell r="I706">
            <v>875.71</v>
          </cell>
        </row>
        <row r="707">
          <cell r="A707">
            <v>39472</v>
          </cell>
          <cell r="B707">
            <v>109.880415</v>
          </cell>
          <cell r="C707">
            <v>71.124004</v>
          </cell>
          <cell r="E707">
            <v>39484</v>
          </cell>
          <cell r="F707">
            <v>298.38</v>
          </cell>
          <cell r="G707">
            <v>8626.48</v>
          </cell>
          <cell r="H707">
            <v>160.71</v>
          </cell>
          <cell r="I707">
            <v>952.14</v>
          </cell>
        </row>
        <row r="708">
          <cell r="A708">
            <v>39475</v>
          </cell>
          <cell r="B708">
            <v>107.575667</v>
          </cell>
          <cell r="C708">
            <v>71.077122</v>
          </cell>
          <cell r="E708">
            <v>39485</v>
          </cell>
          <cell r="F708">
            <v>334.59</v>
          </cell>
          <cell r="G708">
            <v>8487.41</v>
          </cell>
          <cell r="H708">
            <v>187.44</v>
          </cell>
          <cell r="I708">
            <v>1035.19</v>
          </cell>
        </row>
        <row r="709">
          <cell r="A709">
            <v>39476</v>
          </cell>
          <cell r="B709">
            <v>109.678523</v>
          </cell>
          <cell r="C709">
            <v>69.501975</v>
          </cell>
          <cell r="E709">
            <v>39486</v>
          </cell>
          <cell r="F709">
            <v>392.43</v>
          </cell>
          <cell r="G709">
            <v>8055.87</v>
          </cell>
          <cell r="H709">
            <v>198.21</v>
          </cell>
          <cell r="I709">
            <v>1048.93</v>
          </cell>
        </row>
        <row r="710">
          <cell r="A710">
            <v>39477</v>
          </cell>
          <cell r="B710">
            <v>111.194857</v>
          </cell>
          <cell r="C710">
            <v>69.303864</v>
          </cell>
          <cell r="E710">
            <v>39489</v>
          </cell>
          <cell r="F710">
            <v>381.25</v>
          </cell>
          <cell r="G710">
            <v>8694.59</v>
          </cell>
          <cell r="H710">
            <v>203.83</v>
          </cell>
          <cell r="I710">
            <v>1021.33</v>
          </cell>
        </row>
        <row r="711">
          <cell r="A711">
            <v>39478</v>
          </cell>
          <cell r="B711">
            <v>115.01702</v>
          </cell>
          <cell r="C711">
            <v>71.204169</v>
          </cell>
          <cell r="E711">
            <v>39490</v>
          </cell>
          <cell r="F711">
            <v>373.7</v>
          </cell>
          <cell r="G711">
            <v>8775.26</v>
          </cell>
          <cell r="H711">
            <v>186</v>
          </cell>
          <cell r="I711">
            <v>1003</v>
          </cell>
        </row>
        <row r="712">
          <cell r="A712">
            <v>39479</v>
          </cell>
          <cell r="B712">
            <v>118.167599</v>
          </cell>
          <cell r="C712">
            <v>71.443012</v>
          </cell>
          <cell r="E712">
            <v>39491</v>
          </cell>
          <cell r="F712">
            <v>365.99</v>
          </cell>
          <cell r="G712">
            <v>8817.57</v>
          </cell>
          <cell r="H712">
            <v>180.63</v>
          </cell>
          <cell r="I712">
            <v>998.75</v>
          </cell>
        </row>
        <row r="713">
          <cell r="A713">
            <v>39482</v>
          </cell>
          <cell r="B713">
            <v>120.880363</v>
          </cell>
          <cell r="C713">
            <v>71.142606</v>
          </cell>
          <cell r="E713">
            <v>39492</v>
          </cell>
          <cell r="F713">
            <v>372.23</v>
          </cell>
          <cell r="G713">
            <v>8924.05</v>
          </cell>
          <cell r="H713">
            <v>175.63</v>
          </cell>
          <cell r="I713">
            <v>1003.13</v>
          </cell>
        </row>
        <row r="714">
          <cell r="A714">
            <v>39483</v>
          </cell>
          <cell r="B714">
            <v>118.81695</v>
          </cell>
          <cell r="C714">
            <v>74.247943</v>
          </cell>
          <cell r="E714">
            <v>39493</v>
          </cell>
          <cell r="F714">
            <v>405.5</v>
          </cell>
          <cell r="G714">
            <v>9119.75</v>
          </cell>
          <cell r="H714">
            <v>182.5</v>
          </cell>
          <cell r="I714">
            <v>1033.83</v>
          </cell>
        </row>
        <row r="715">
          <cell r="A715">
            <v>39484</v>
          </cell>
          <cell r="B715">
            <v>125.605097</v>
          </cell>
          <cell r="C715">
            <v>74.59716</v>
          </cell>
          <cell r="E715">
            <v>39497</v>
          </cell>
          <cell r="F715">
            <v>419.06</v>
          </cell>
          <cell r="G715">
            <v>9131.36</v>
          </cell>
          <cell r="H715">
            <v>168.64</v>
          </cell>
          <cell r="I715">
            <v>1036.57</v>
          </cell>
        </row>
        <row r="716">
          <cell r="A716">
            <v>39485</v>
          </cell>
          <cell r="B716">
            <v>128.714423</v>
          </cell>
          <cell r="C716">
            <v>76.127722</v>
          </cell>
          <cell r="E716">
            <v>39498</v>
          </cell>
          <cell r="F716">
            <v>425.88</v>
          </cell>
          <cell r="G716">
            <v>9431.96</v>
          </cell>
          <cell r="H716">
            <v>165.08</v>
          </cell>
          <cell r="I716">
            <v>1036.83</v>
          </cell>
        </row>
        <row r="717">
          <cell r="A717">
            <v>39486</v>
          </cell>
          <cell r="B717">
            <v>131.76155</v>
          </cell>
          <cell r="C717">
            <v>77.828421</v>
          </cell>
          <cell r="E717">
            <v>39499</v>
          </cell>
          <cell r="F717">
            <v>427.88</v>
          </cell>
          <cell r="G717">
            <v>9688.82</v>
          </cell>
          <cell r="H717">
            <v>161.63</v>
          </cell>
          <cell r="I717">
            <v>1026.25</v>
          </cell>
        </row>
        <row r="718">
          <cell r="A718">
            <v>39489</v>
          </cell>
          <cell r="B718">
            <v>133.850809</v>
          </cell>
          <cell r="C718">
            <v>80.003395</v>
          </cell>
          <cell r="E718">
            <v>39500</v>
          </cell>
          <cell r="F718">
            <v>463.35</v>
          </cell>
          <cell r="G718">
            <v>9910.42</v>
          </cell>
          <cell r="H718">
            <v>158.71</v>
          </cell>
          <cell r="I718">
            <v>1025.71</v>
          </cell>
        </row>
        <row r="719">
          <cell r="A719">
            <v>39490</v>
          </cell>
          <cell r="B719">
            <v>134.009365</v>
          </cell>
          <cell r="C719">
            <v>78.018544</v>
          </cell>
          <cell r="E719">
            <v>39503</v>
          </cell>
          <cell r="F719">
            <v>481.34</v>
          </cell>
          <cell r="G719">
            <v>10237.3</v>
          </cell>
          <cell r="H719">
            <v>153.63</v>
          </cell>
          <cell r="I719">
            <v>987.19</v>
          </cell>
        </row>
        <row r="720">
          <cell r="A720">
            <v>39491</v>
          </cell>
          <cell r="B720">
            <v>140.319961</v>
          </cell>
          <cell r="C720">
            <v>79.507405</v>
          </cell>
          <cell r="E720">
            <v>39504</v>
          </cell>
          <cell r="F720">
            <v>492.01</v>
          </cell>
          <cell r="G720">
            <v>10452.06</v>
          </cell>
          <cell r="H720">
            <v>145.31</v>
          </cell>
          <cell r="I720">
            <v>975.25</v>
          </cell>
        </row>
        <row r="721">
          <cell r="A721">
            <v>39492</v>
          </cell>
          <cell r="B721">
            <v>146.966723</v>
          </cell>
          <cell r="C721">
            <v>78.864524</v>
          </cell>
          <cell r="E721">
            <v>39505</v>
          </cell>
          <cell r="F721">
            <v>584.21</v>
          </cell>
          <cell r="G721">
            <v>11239.33</v>
          </cell>
          <cell r="H721">
            <v>167.94</v>
          </cell>
          <cell r="I721">
            <v>1008.38</v>
          </cell>
        </row>
        <row r="722">
          <cell r="A722">
            <v>39493</v>
          </cell>
          <cell r="B722">
            <v>150.136521</v>
          </cell>
          <cell r="C722">
            <v>79.808875</v>
          </cell>
          <cell r="E722">
            <v>39506</v>
          </cell>
          <cell r="F722">
            <v>589.47</v>
          </cell>
          <cell r="G722">
            <v>11003.5</v>
          </cell>
          <cell r="H722">
            <v>195.5</v>
          </cell>
          <cell r="I722">
            <v>1050</v>
          </cell>
        </row>
        <row r="723">
          <cell r="C723">
            <v>78.547244</v>
          </cell>
          <cell r="E723">
            <v>39507</v>
          </cell>
          <cell r="F723">
            <v>580.76</v>
          </cell>
          <cell r="G723">
            <v>10798.57</v>
          </cell>
          <cell r="H723">
            <v>182.21</v>
          </cell>
          <cell r="I723">
            <v>1079.29</v>
          </cell>
        </row>
        <row r="724">
          <cell r="A724">
            <v>39497</v>
          </cell>
          <cell r="B724">
            <v>158.696707</v>
          </cell>
          <cell r="C724">
            <v>79.857839</v>
          </cell>
          <cell r="E724">
            <v>39510</v>
          </cell>
          <cell r="F724">
            <v>589.48</v>
          </cell>
          <cell r="G724">
            <v>11105.52</v>
          </cell>
          <cell r="H724">
            <v>185.38</v>
          </cell>
          <cell r="I724">
            <v>1097.5</v>
          </cell>
        </row>
        <row r="725">
          <cell r="A725">
            <v>39498</v>
          </cell>
          <cell r="B725">
            <v>156.718694</v>
          </cell>
          <cell r="C725">
            <v>80.223599</v>
          </cell>
          <cell r="E725">
            <v>39511</v>
          </cell>
          <cell r="F725">
            <v>689.99</v>
          </cell>
          <cell r="G725">
            <v>11628.62</v>
          </cell>
          <cell r="H725">
            <v>209.19</v>
          </cell>
          <cell r="I725">
            <v>1148.25</v>
          </cell>
        </row>
        <row r="726">
          <cell r="A726">
            <v>39499</v>
          </cell>
          <cell r="B726">
            <v>152.121025</v>
          </cell>
          <cell r="C726">
            <v>78.850032</v>
          </cell>
          <cell r="E726">
            <v>39512</v>
          </cell>
          <cell r="F726">
            <v>639.15</v>
          </cell>
          <cell r="G726">
            <v>12036.4</v>
          </cell>
          <cell r="H726">
            <v>201.81</v>
          </cell>
          <cell r="I726">
            <v>1153.75</v>
          </cell>
        </row>
        <row r="727">
          <cell r="A727">
            <v>39500</v>
          </cell>
          <cell r="B727">
            <v>162.355718</v>
          </cell>
          <cell r="C727">
            <v>81.555497</v>
          </cell>
          <cell r="E727">
            <v>39513</v>
          </cell>
          <cell r="F727">
            <v>751.09</v>
          </cell>
          <cell r="G727">
            <v>13185.61</v>
          </cell>
          <cell r="H727">
            <v>246.29</v>
          </cell>
          <cell r="I727">
            <v>1271.14</v>
          </cell>
        </row>
        <row r="728">
          <cell r="A728">
            <v>39503</v>
          </cell>
          <cell r="B728">
            <v>162.398151</v>
          </cell>
          <cell r="C728">
            <v>123.405051</v>
          </cell>
          <cell r="E728">
            <v>39514</v>
          </cell>
          <cell r="F728">
            <v>752.53</v>
          </cell>
          <cell r="G728">
            <v>13137.98</v>
          </cell>
          <cell r="H728">
            <v>240.42</v>
          </cell>
          <cell r="I728">
            <v>1300</v>
          </cell>
        </row>
        <row r="729">
          <cell r="A729">
            <v>39504</v>
          </cell>
          <cell r="B729">
            <v>159.880195</v>
          </cell>
          <cell r="C729">
            <v>119.912434</v>
          </cell>
          <cell r="E729">
            <v>39517</v>
          </cell>
          <cell r="F729">
            <v>779.28</v>
          </cell>
          <cell r="G729">
            <v>13247.02</v>
          </cell>
          <cell r="H729">
            <v>251.31</v>
          </cell>
          <cell r="I729">
            <v>1401.38</v>
          </cell>
        </row>
        <row r="730">
          <cell r="A730">
            <v>39505</v>
          </cell>
          <cell r="B730">
            <v>151.948598</v>
          </cell>
          <cell r="C730">
            <v>119.203392</v>
          </cell>
          <cell r="E730">
            <v>39518</v>
          </cell>
          <cell r="F730">
            <v>739.35</v>
          </cell>
          <cell r="G730">
            <v>12989.35</v>
          </cell>
          <cell r="H730">
            <v>236.19</v>
          </cell>
          <cell r="I730">
            <v>1443.5</v>
          </cell>
        </row>
        <row r="731">
          <cell r="A731">
            <v>39506</v>
          </cell>
          <cell r="B731">
            <v>146.134734</v>
          </cell>
          <cell r="C731">
            <v>77.082453</v>
          </cell>
          <cell r="E731">
            <v>39519</v>
          </cell>
          <cell r="F731">
            <v>679.11</v>
          </cell>
          <cell r="G731">
            <v>13411.91</v>
          </cell>
          <cell r="H731">
            <v>226.25</v>
          </cell>
          <cell r="I731">
            <v>1516.88</v>
          </cell>
        </row>
        <row r="732">
          <cell r="A732">
            <v>39507</v>
          </cell>
          <cell r="B732">
            <v>154.09303</v>
          </cell>
          <cell r="C732">
            <v>79.070007</v>
          </cell>
          <cell r="E732">
            <v>39520</v>
          </cell>
          <cell r="F732">
            <v>667.83</v>
          </cell>
          <cell r="G732">
            <v>13441.62</v>
          </cell>
          <cell r="H732">
            <v>229</v>
          </cell>
          <cell r="I732">
            <v>1532.14</v>
          </cell>
        </row>
        <row r="733">
          <cell r="A733">
            <v>39510</v>
          </cell>
          <cell r="B733">
            <v>162.336289</v>
          </cell>
          <cell r="C733">
            <v>79.257667</v>
          </cell>
          <cell r="E733">
            <v>39521</v>
          </cell>
          <cell r="F733">
            <v>647.41</v>
          </cell>
          <cell r="G733">
            <v>13152.61</v>
          </cell>
          <cell r="H733">
            <v>230</v>
          </cell>
          <cell r="I733">
            <v>1553.75</v>
          </cell>
        </row>
        <row r="734">
          <cell r="A734">
            <v>39511</v>
          </cell>
          <cell r="B734">
            <v>179.810897</v>
          </cell>
          <cell r="C734">
            <v>80.444492</v>
          </cell>
          <cell r="E734">
            <v>39524</v>
          </cell>
          <cell r="F734">
            <v>666.15</v>
          </cell>
          <cell r="G734">
            <v>13294.37</v>
          </cell>
          <cell r="H734">
            <v>239.29</v>
          </cell>
          <cell r="I734">
            <v>1576.07</v>
          </cell>
        </row>
        <row r="735">
          <cell r="A735">
            <v>39512</v>
          </cell>
          <cell r="B735">
            <v>188.977281</v>
          </cell>
          <cell r="C735">
            <v>78.833197</v>
          </cell>
          <cell r="E735">
            <v>39525</v>
          </cell>
          <cell r="F735">
            <v>559.74</v>
          </cell>
          <cell r="G735">
            <v>12977.8</v>
          </cell>
          <cell r="H735">
            <v>197.44</v>
          </cell>
          <cell r="I735">
            <v>1486.56</v>
          </cell>
        </row>
        <row r="736">
          <cell r="A736">
            <v>39513</v>
          </cell>
          <cell r="B736">
            <v>206.004784</v>
          </cell>
          <cell r="C736">
            <v>81.898179</v>
          </cell>
          <cell r="E736">
            <v>39526</v>
          </cell>
          <cell r="F736">
            <v>538.64</v>
          </cell>
          <cell r="G736">
            <v>13372.12</v>
          </cell>
          <cell r="H736">
            <v>187.25</v>
          </cell>
          <cell r="I736">
            <v>1431.25</v>
          </cell>
        </row>
        <row r="737">
          <cell r="A737">
            <v>39514</v>
          </cell>
          <cell r="B737">
            <v>204.108038</v>
          </cell>
          <cell r="C737">
            <v>85.65702</v>
          </cell>
          <cell r="E737">
            <v>39527</v>
          </cell>
          <cell r="F737">
            <v>527.71</v>
          </cell>
          <cell r="G737">
            <v>13259.8</v>
          </cell>
          <cell r="H737">
            <v>171.33</v>
          </cell>
          <cell r="I737">
            <v>1380.83</v>
          </cell>
        </row>
        <row r="738">
          <cell r="A738">
            <v>39517</v>
          </cell>
          <cell r="B738">
            <v>213.468964</v>
          </cell>
          <cell r="C738">
            <v>92.178432</v>
          </cell>
          <cell r="E738">
            <v>39531</v>
          </cell>
          <cell r="F738">
            <v>468.93</v>
          </cell>
          <cell r="G738">
            <v>13299.99</v>
          </cell>
          <cell r="H738">
            <v>115.69</v>
          </cell>
          <cell r="I738">
            <v>1145.63</v>
          </cell>
        </row>
        <row r="739">
          <cell r="A739">
            <v>39518</v>
          </cell>
          <cell r="B739">
            <v>202.05344</v>
          </cell>
          <cell r="C739">
            <v>87.045903</v>
          </cell>
          <cell r="E739">
            <v>39532</v>
          </cell>
          <cell r="F739">
            <v>490.24</v>
          </cell>
          <cell r="G739">
            <v>13063.18</v>
          </cell>
          <cell r="H739">
            <v>114.88</v>
          </cell>
          <cell r="I739">
            <v>1085</v>
          </cell>
        </row>
        <row r="740">
          <cell r="A740">
            <v>39519</v>
          </cell>
          <cell r="B740">
            <v>183.257636</v>
          </cell>
          <cell r="C740">
            <v>88.890418</v>
          </cell>
          <cell r="E740">
            <v>39533</v>
          </cell>
          <cell r="F740">
            <v>514.03</v>
          </cell>
          <cell r="G740">
            <v>13170</v>
          </cell>
          <cell r="H740">
            <v>127.14</v>
          </cell>
          <cell r="I740">
            <v>1130</v>
          </cell>
        </row>
        <row r="741">
          <cell r="A741">
            <v>39520</v>
          </cell>
          <cell r="B741">
            <v>186.228509</v>
          </cell>
          <cell r="C741">
            <v>91.662889</v>
          </cell>
          <cell r="E741">
            <v>39534</v>
          </cell>
          <cell r="F741">
            <v>522.93</v>
          </cell>
          <cell r="G741">
            <v>13098.58</v>
          </cell>
          <cell r="H741">
            <v>127.14</v>
          </cell>
          <cell r="I741">
            <v>1100</v>
          </cell>
        </row>
        <row r="742">
          <cell r="A742">
            <v>39521</v>
          </cell>
          <cell r="B742">
            <v>192.998579</v>
          </cell>
          <cell r="C742">
            <v>98.853608</v>
          </cell>
          <cell r="E742">
            <v>39535</v>
          </cell>
          <cell r="F742">
            <v>527.62</v>
          </cell>
          <cell r="G742">
            <v>13323.33</v>
          </cell>
          <cell r="H742">
            <v>125.79</v>
          </cell>
          <cell r="I742">
            <v>1111.57</v>
          </cell>
        </row>
        <row r="743">
          <cell r="A743">
            <v>39524</v>
          </cell>
          <cell r="B743">
            <v>168.066626</v>
          </cell>
          <cell r="C743">
            <v>100.426269</v>
          </cell>
          <cell r="E743">
            <v>39538</v>
          </cell>
          <cell r="F743">
            <v>537.1</v>
          </cell>
          <cell r="G743">
            <v>13254.02</v>
          </cell>
          <cell r="H743">
            <v>122.36</v>
          </cell>
          <cell r="I743">
            <v>1142.14</v>
          </cell>
        </row>
        <row r="744">
          <cell r="A744">
            <v>39525</v>
          </cell>
          <cell r="B744">
            <v>176.70113</v>
          </cell>
          <cell r="C744">
            <v>93.853986</v>
          </cell>
          <cell r="E744">
            <v>39539</v>
          </cell>
          <cell r="F744">
            <v>514.37</v>
          </cell>
          <cell r="G744">
            <v>13223.88</v>
          </cell>
          <cell r="H744">
            <v>130.5</v>
          </cell>
          <cell r="I744">
            <v>1172.64</v>
          </cell>
        </row>
        <row r="745">
          <cell r="A745">
            <v>39526</v>
          </cell>
          <cell r="B745">
            <v>166.606327</v>
          </cell>
          <cell r="C745">
            <v>88.551303</v>
          </cell>
        </row>
        <row r="746">
          <cell r="A746">
            <v>39527</v>
          </cell>
          <cell r="B746">
            <v>165.458613</v>
          </cell>
          <cell r="C746">
            <v>91.435137</v>
          </cell>
        </row>
        <row r="747">
          <cell r="A747">
            <v>39531</v>
          </cell>
          <cell r="B747">
            <v>167.995791</v>
          </cell>
        </row>
        <row r="748">
          <cell r="A748">
            <v>39532</v>
          </cell>
          <cell r="B748">
            <v>158.411447</v>
          </cell>
          <cell r="C748">
            <v>88.519882</v>
          </cell>
        </row>
        <row r="749">
          <cell r="A749">
            <v>39533</v>
          </cell>
          <cell r="B749">
            <v>154.400355</v>
          </cell>
          <cell r="C749">
            <v>89.858277</v>
          </cell>
        </row>
        <row r="750">
          <cell r="A750">
            <v>39534</v>
          </cell>
          <cell r="B750">
            <v>162.38335</v>
          </cell>
          <cell r="C750">
            <v>91.598795</v>
          </cell>
        </row>
        <row r="751">
          <cell r="A751">
            <v>39535</v>
          </cell>
          <cell r="B751">
            <v>157.976044</v>
          </cell>
          <cell r="C751">
            <v>90.082667</v>
          </cell>
        </row>
        <row r="752">
          <cell r="A752">
            <v>39538</v>
          </cell>
          <cell r="B752">
            <v>157.731367</v>
          </cell>
          <cell r="C752">
            <v>88.292904</v>
          </cell>
        </row>
        <row r="753">
          <cell r="A753">
            <v>39539</v>
          </cell>
          <cell r="B753">
            <v>157.914855</v>
          </cell>
          <cell r="C753">
            <v>82.577432</v>
          </cell>
        </row>
        <row r="754">
          <cell r="A754">
            <v>39540</v>
          </cell>
          <cell r="B754">
            <v>160.523492</v>
          </cell>
          <cell r="C754">
            <v>86.97437</v>
          </cell>
        </row>
        <row r="755">
          <cell r="A755">
            <v>39541</v>
          </cell>
          <cell r="B755">
            <v>154.505004</v>
          </cell>
          <cell r="C755">
            <v>95.573293</v>
          </cell>
        </row>
        <row r="756">
          <cell r="A756">
            <v>39542</v>
          </cell>
          <cell r="B756">
            <v>148.108027</v>
          </cell>
          <cell r="C756">
            <v>99.348335</v>
          </cell>
        </row>
        <row r="757">
          <cell r="A757">
            <v>39545</v>
          </cell>
          <cell r="B757">
            <v>144.322507</v>
          </cell>
          <cell r="C757">
            <v>96.191105</v>
          </cell>
        </row>
        <row r="758">
          <cell r="A758">
            <v>39546</v>
          </cell>
          <cell r="B758">
            <v>154.018002</v>
          </cell>
          <cell r="C758">
            <v>95.220283</v>
          </cell>
        </row>
        <row r="759">
          <cell r="A759">
            <v>39547</v>
          </cell>
          <cell r="B759">
            <v>153.571845</v>
          </cell>
          <cell r="C759">
            <v>93.365908</v>
          </cell>
        </row>
        <row r="760">
          <cell r="A760">
            <v>39548</v>
          </cell>
          <cell r="B760">
            <v>155.704965</v>
          </cell>
          <cell r="C760">
            <v>99.451292</v>
          </cell>
        </row>
        <row r="761">
          <cell r="A761">
            <v>39549</v>
          </cell>
          <cell r="B761">
            <v>154.957662</v>
          </cell>
          <cell r="C761">
            <v>97.492897</v>
          </cell>
        </row>
        <row r="762">
          <cell r="A762">
            <v>39552</v>
          </cell>
          <cell r="B762">
            <v>158.183163</v>
          </cell>
          <cell r="C762">
            <v>98.392731</v>
          </cell>
        </row>
        <row r="763">
          <cell r="A763">
            <v>39553</v>
          </cell>
          <cell r="B763">
            <v>163.110342</v>
          </cell>
          <cell r="C763">
            <v>98.109213</v>
          </cell>
        </row>
        <row r="764">
          <cell r="A764">
            <v>39554</v>
          </cell>
          <cell r="B764">
            <v>165.639523</v>
          </cell>
          <cell r="C764">
            <v>90.349748</v>
          </cell>
        </row>
        <row r="765">
          <cell r="A765">
            <v>39555</v>
          </cell>
          <cell r="B765">
            <v>161.351783</v>
          </cell>
          <cell r="C765">
            <v>95.969794</v>
          </cell>
        </row>
        <row r="766">
          <cell r="A766">
            <v>39556</v>
          </cell>
          <cell r="B766">
            <v>151.175414</v>
          </cell>
          <cell r="C766">
            <v>92.497003</v>
          </cell>
        </row>
        <row r="767">
          <cell r="A767">
            <v>39559</v>
          </cell>
          <cell r="B767">
            <v>144.770413</v>
          </cell>
          <cell r="C767">
            <v>92.88775</v>
          </cell>
        </row>
        <row r="768">
          <cell r="A768">
            <v>39560</v>
          </cell>
          <cell r="B768">
            <v>139.430309</v>
          </cell>
          <cell r="C768">
            <v>91.644633</v>
          </cell>
        </row>
        <row r="769">
          <cell r="A769">
            <v>39561</v>
          </cell>
          <cell r="B769">
            <v>142.382029</v>
          </cell>
          <cell r="C769">
            <v>92.757542</v>
          </cell>
        </row>
        <row r="770">
          <cell r="A770">
            <v>39562</v>
          </cell>
          <cell r="B770">
            <v>140.971766</v>
          </cell>
          <cell r="C770">
            <v>93.64874</v>
          </cell>
        </row>
        <row r="771">
          <cell r="A771">
            <v>39563</v>
          </cell>
          <cell r="B771">
            <v>137.606609</v>
          </cell>
          <cell r="C771">
            <v>95.496944</v>
          </cell>
        </row>
        <row r="772">
          <cell r="A772">
            <v>39566</v>
          </cell>
          <cell r="B772">
            <v>135.985911</v>
          </cell>
          <cell r="C772">
            <v>93.565016</v>
          </cell>
        </row>
        <row r="773">
          <cell r="A773">
            <v>39567</v>
          </cell>
          <cell r="B773">
            <v>135.230231</v>
          </cell>
          <cell r="C773">
            <v>97.556007</v>
          </cell>
        </row>
        <row r="774">
          <cell r="A774">
            <v>39568</v>
          </cell>
          <cell r="B774">
            <v>131.965226</v>
          </cell>
          <cell r="C774">
            <v>93.477176</v>
          </cell>
        </row>
      </sheetData>
      <sheetData sheetId="21">
        <row r="4">
          <cell r="O4" t="str">
            <v>AA Asset-Backed CP Spreads</v>
          </cell>
        </row>
        <row r="5">
          <cell r="N5">
            <v>39084</v>
          </cell>
          <cell r="O5">
            <v>8.000000000000007</v>
          </cell>
        </row>
        <row r="6">
          <cell r="N6">
            <v>39085</v>
          </cell>
          <cell r="O6">
            <v>1.9999999999999574</v>
          </cell>
        </row>
        <row r="7">
          <cell r="N7">
            <v>39086</v>
          </cell>
          <cell r="O7">
            <v>7.000000000000028</v>
          </cell>
        </row>
        <row r="8">
          <cell r="N8">
            <v>39087</v>
          </cell>
          <cell r="O8">
            <v>2.000000000000046</v>
          </cell>
        </row>
        <row r="9">
          <cell r="N9">
            <v>39090</v>
          </cell>
          <cell r="O9">
            <v>0.9999999999999787</v>
          </cell>
        </row>
        <row r="10">
          <cell r="N10">
            <v>39091</v>
          </cell>
          <cell r="O10">
            <v>0.9999999999999787</v>
          </cell>
        </row>
        <row r="11">
          <cell r="N11">
            <v>39092</v>
          </cell>
          <cell r="O11">
            <v>3.9999999999999147</v>
          </cell>
        </row>
        <row r="12">
          <cell r="N12">
            <v>39093</v>
          </cell>
          <cell r="O12">
            <v>7.999999999999918</v>
          </cell>
        </row>
        <row r="13">
          <cell r="N13">
            <v>39094</v>
          </cell>
          <cell r="O13">
            <v>4.0000000000000036</v>
          </cell>
        </row>
        <row r="14">
          <cell r="N14">
            <v>39098</v>
          </cell>
          <cell r="O14">
            <v>8.000000000000007</v>
          </cell>
        </row>
        <row r="15">
          <cell r="N15">
            <v>39099</v>
          </cell>
          <cell r="O15">
            <v>5.999999999999961</v>
          </cell>
        </row>
        <row r="16">
          <cell r="N16">
            <v>39100</v>
          </cell>
          <cell r="O16">
            <v>6.99999999999994</v>
          </cell>
        </row>
        <row r="17">
          <cell r="N17">
            <v>39101</v>
          </cell>
          <cell r="O17">
            <v>8.000000000000007</v>
          </cell>
        </row>
        <row r="18">
          <cell r="N18">
            <v>39104</v>
          </cell>
          <cell r="O18">
            <v>8.999999999999986</v>
          </cell>
        </row>
        <row r="19">
          <cell r="N19">
            <v>39105</v>
          </cell>
          <cell r="O19">
            <v>3.9999999999999147</v>
          </cell>
        </row>
        <row r="20">
          <cell r="N20">
            <v>39106</v>
          </cell>
          <cell r="O20">
            <v>7.999999999999918</v>
          </cell>
        </row>
        <row r="21">
          <cell r="N21">
            <v>39107</v>
          </cell>
          <cell r="O21">
            <v>4.999999999999982</v>
          </cell>
        </row>
        <row r="22">
          <cell r="N22">
            <v>39108</v>
          </cell>
          <cell r="O22">
            <v>4.999999999999982</v>
          </cell>
        </row>
        <row r="23">
          <cell r="N23">
            <v>39111</v>
          </cell>
          <cell r="O23">
            <v>8.000000000000007</v>
          </cell>
        </row>
        <row r="24">
          <cell r="N24">
            <v>39112</v>
          </cell>
          <cell r="O24">
            <v>6.99999999999994</v>
          </cell>
        </row>
        <row r="25">
          <cell r="N25">
            <v>39113</v>
          </cell>
          <cell r="O25">
            <v>8.999999999999986</v>
          </cell>
        </row>
        <row r="26">
          <cell r="N26">
            <v>39114</v>
          </cell>
          <cell r="O26">
            <v>6.99999999999994</v>
          </cell>
        </row>
        <row r="27">
          <cell r="N27">
            <v>39115</v>
          </cell>
          <cell r="O27">
            <v>7.999999999999918</v>
          </cell>
        </row>
        <row r="28">
          <cell r="N28">
            <v>39118</v>
          </cell>
          <cell r="O28">
            <v>7.999999999999918</v>
          </cell>
        </row>
        <row r="29">
          <cell r="N29">
            <v>39119</v>
          </cell>
          <cell r="O29">
            <v>2.999999999999936</v>
          </cell>
        </row>
        <row r="30">
          <cell r="N30">
            <v>39120</v>
          </cell>
          <cell r="O30">
            <v>0.9999999999999787</v>
          </cell>
        </row>
        <row r="31">
          <cell r="N31">
            <v>39121</v>
          </cell>
          <cell r="O31">
            <v>2.999999999999936</v>
          </cell>
        </row>
        <row r="32">
          <cell r="N32">
            <v>39122</v>
          </cell>
          <cell r="O32">
            <v>1.9999999999999574</v>
          </cell>
        </row>
        <row r="33">
          <cell r="N33">
            <v>39125</v>
          </cell>
          <cell r="O33">
            <v>5.999999999999961</v>
          </cell>
        </row>
        <row r="34">
          <cell r="N34">
            <v>39126</v>
          </cell>
          <cell r="O34">
            <v>0.9999999999999787</v>
          </cell>
        </row>
        <row r="35">
          <cell r="N35">
            <v>39127</v>
          </cell>
          <cell r="O35">
            <v>3.9999999999999147</v>
          </cell>
        </row>
        <row r="36">
          <cell r="N36">
            <v>39128</v>
          </cell>
          <cell r="O36">
            <v>3.000000000000025</v>
          </cell>
        </row>
        <row r="37">
          <cell r="N37">
            <v>39129</v>
          </cell>
          <cell r="O37">
            <v>5.999999999999961</v>
          </cell>
        </row>
        <row r="38">
          <cell r="N38">
            <v>39133</v>
          </cell>
          <cell r="O38">
            <v>8.999999999999986</v>
          </cell>
        </row>
        <row r="39">
          <cell r="N39">
            <v>39134</v>
          </cell>
          <cell r="O39">
            <v>6.00000000000005</v>
          </cell>
        </row>
        <row r="40">
          <cell r="N40">
            <v>39135</v>
          </cell>
          <cell r="O40">
            <v>5.999999999999961</v>
          </cell>
        </row>
        <row r="41">
          <cell r="N41">
            <v>39136</v>
          </cell>
          <cell r="O41">
            <v>4.999999999999982</v>
          </cell>
        </row>
        <row r="42">
          <cell r="N42">
            <v>39139</v>
          </cell>
          <cell r="O42">
            <v>4.999999999999982</v>
          </cell>
        </row>
        <row r="43">
          <cell r="N43">
            <v>39140</v>
          </cell>
          <cell r="O43">
            <v>8.000000000000007</v>
          </cell>
        </row>
        <row r="44">
          <cell r="N44">
            <v>39141</v>
          </cell>
          <cell r="O44">
            <v>8.000000000000007</v>
          </cell>
        </row>
        <row r="45">
          <cell r="N45">
            <v>39142</v>
          </cell>
          <cell r="O45">
            <v>8.000000000000007</v>
          </cell>
        </row>
        <row r="46">
          <cell r="N46">
            <v>39143</v>
          </cell>
          <cell r="O46">
            <v>5.999999999999961</v>
          </cell>
        </row>
        <row r="47">
          <cell r="N47">
            <v>39146</v>
          </cell>
          <cell r="O47">
            <v>2.999999999999936</v>
          </cell>
        </row>
        <row r="48">
          <cell r="N48">
            <v>39147</v>
          </cell>
          <cell r="O48">
            <v>7.000000000000028</v>
          </cell>
        </row>
        <row r="49">
          <cell r="N49">
            <v>39148</v>
          </cell>
          <cell r="O49">
            <v>4.0000000000000036</v>
          </cell>
        </row>
        <row r="50">
          <cell r="N50">
            <v>39149</v>
          </cell>
          <cell r="O50">
            <v>3.9999999999999147</v>
          </cell>
        </row>
        <row r="51">
          <cell r="N51">
            <v>39150</v>
          </cell>
          <cell r="O51">
            <v>4.999999999999982</v>
          </cell>
        </row>
        <row r="52">
          <cell r="N52">
            <v>39153</v>
          </cell>
          <cell r="O52">
            <v>1.9999999999999574</v>
          </cell>
        </row>
        <row r="53">
          <cell r="N53">
            <v>39154</v>
          </cell>
          <cell r="O53">
            <v>3.9999999999999147</v>
          </cell>
        </row>
        <row r="54">
          <cell r="N54">
            <v>39155</v>
          </cell>
          <cell r="O54">
            <v>5.999999999999961</v>
          </cell>
        </row>
        <row r="55">
          <cell r="N55">
            <v>39156</v>
          </cell>
          <cell r="O55">
            <v>4.999999999999982</v>
          </cell>
        </row>
        <row r="56">
          <cell r="N56">
            <v>39157</v>
          </cell>
          <cell r="O56">
            <v>7.000000000000028</v>
          </cell>
        </row>
        <row r="57">
          <cell r="N57">
            <v>39160</v>
          </cell>
          <cell r="O57">
            <v>4.999999999999982</v>
          </cell>
        </row>
        <row r="58">
          <cell r="N58">
            <v>39161</v>
          </cell>
          <cell r="O58">
            <v>4.999999999999982</v>
          </cell>
        </row>
        <row r="59">
          <cell r="N59">
            <v>39162</v>
          </cell>
          <cell r="O59">
            <v>3.9999999999999147</v>
          </cell>
        </row>
        <row r="60">
          <cell r="N60">
            <v>39163</v>
          </cell>
          <cell r="O60">
            <v>3.9999999999999147</v>
          </cell>
        </row>
        <row r="61">
          <cell r="N61">
            <v>39164</v>
          </cell>
          <cell r="O61">
            <v>6.00000000000005</v>
          </cell>
        </row>
        <row r="62">
          <cell r="N62">
            <v>39167</v>
          </cell>
          <cell r="O62">
            <v>4.999999999999982</v>
          </cell>
        </row>
        <row r="63">
          <cell r="N63">
            <v>39168</v>
          </cell>
          <cell r="O63">
            <v>4.999999999999982</v>
          </cell>
        </row>
        <row r="64">
          <cell r="N64">
            <v>39169</v>
          </cell>
          <cell r="O64">
            <v>6.99999999999994</v>
          </cell>
        </row>
        <row r="65">
          <cell r="N65">
            <v>39170</v>
          </cell>
          <cell r="O65">
            <v>4.999999999999982</v>
          </cell>
        </row>
        <row r="66">
          <cell r="N66">
            <v>39171</v>
          </cell>
          <cell r="O66">
            <v>6.99999999999994</v>
          </cell>
        </row>
        <row r="67">
          <cell r="N67">
            <v>39174</v>
          </cell>
          <cell r="O67">
            <v>4.999999999999982</v>
          </cell>
        </row>
        <row r="68">
          <cell r="N68">
            <v>39175</v>
          </cell>
          <cell r="O68">
            <v>5.999999999999961</v>
          </cell>
        </row>
        <row r="69">
          <cell r="N69">
            <v>39176</v>
          </cell>
          <cell r="O69">
            <v>8.000000000000007</v>
          </cell>
        </row>
        <row r="70">
          <cell r="N70">
            <v>39177</v>
          </cell>
          <cell r="O70">
            <v>4.0000000000000036</v>
          </cell>
        </row>
        <row r="71">
          <cell r="N71">
            <v>39181</v>
          </cell>
          <cell r="O71">
            <v>4.0000000000000036</v>
          </cell>
        </row>
        <row r="72">
          <cell r="N72">
            <v>39182</v>
          </cell>
          <cell r="O72">
            <v>7.000000000000028</v>
          </cell>
        </row>
        <row r="73">
          <cell r="N73">
            <v>39183</v>
          </cell>
          <cell r="O73">
            <v>4.0000000000000036</v>
          </cell>
        </row>
        <row r="74">
          <cell r="N74">
            <v>39184</v>
          </cell>
          <cell r="O74">
            <v>7.000000000000028</v>
          </cell>
        </row>
        <row r="75">
          <cell r="N75">
            <v>39185</v>
          </cell>
          <cell r="O75">
            <v>4.0000000000000036</v>
          </cell>
        </row>
        <row r="76">
          <cell r="N76">
            <v>39188</v>
          </cell>
          <cell r="O76">
            <v>10.000000000000053</v>
          </cell>
        </row>
        <row r="77">
          <cell r="N77">
            <v>39189</v>
          </cell>
          <cell r="O77">
            <v>7.000000000000028</v>
          </cell>
        </row>
        <row r="78">
          <cell r="N78">
            <v>39190</v>
          </cell>
          <cell r="O78">
            <v>4.999999999999982</v>
          </cell>
        </row>
        <row r="79">
          <cell r="N79">
            <v>39191</v>
          </cell>
          <cell r="O79">
            <v>4.999999999999982</v>
          </cell>
        </row>
        <row r="80">
          <cell r="N80">
            <v>39192</v>
          </cell>
          <cell r="O80">
            <v>3.9999999999999147</v>
          </cell>
        </row>
        <row r="81">
          <cell r="N81">
            <v>39195</v>
          </cell>
          <cell r="O81">
            <v>6.00000000000005</v>
          </cell>
        </row>
        <row r="82">
          <cell r="N82">
            <v>39196</v>
          </cell>
          <cell r="O82">
            <v>2.999999999999936</v>
          </cell>
        </row>
        <row r="83">
          <cell r="N83">
            <v>39197</v>
          </cell>
          <cell r="O83">
            <v>4.0000000000000036</v>
          </cell>
        </row>
        <row r="84">
          <cell r="N84">
            <v>39198</v>
          </cell>
          <cell r="O84">
            <v>4.999999999999982</v>
          </cell>
        </row>
        <row r="85">
          <cell r="N85">
            <v>39199</v>
          </cell>
          <cell r="O85">
            <v>6.00000000000005</v>
          </cell>
        </row>
        <row r="86">
          <cell r="N86">
            <v>39202</v>
          </cell>
          <cell r="O86">
            <v>7.000000000000028</v>
          </cell>
        </row>
        <row r="87">
          <cell r="N87">
            <v>39203</v>
          </cell>
          <cell r="O87">
            <v>6.99999999999994</v>
          </cell>
        </row>
        <row r="88">
          <cell r="N88">
            <v>39204</v>
          </cell>
          <cell r="O88">
            <v>4.999999999999982</v>
          </cell>
        </row>
        <row r="89">
          <cell r="N89">
            <v>39205</v>
          </cell>
          <cell r="O89">
            <v>3.000000000000025</v>
          </cell>
        </row>
        <row r="90">
          <cell r="N90">
            <v>39206</v>
          </cell>
          <cell r="O90">
            <v>7.999999999999918</v>
          </cell>
        </row>
        <row r="91">
          <cell r="N91">
            <v>39209</v>
          </cell>
          <cell r="O91">
            <v>4.999999999999982</v>
          </cell>
        </row>
        <row r="92">
          <cell r="N92">
            <v>39210</v>
          </cell>
          <cell r="O92">
            <v>7.999999999999918</v>
          </cell>
        </row>
        <row r="93">
          <cell r="N93">
            <v>39211</v>
          </cell>
          <cell r="O93">
            <v>6.99999999999994</v>
          </cell>
        </row>
        <row r="94">
          <cell r="N94">
            <v>39212</v>
          </cell>
          <cell r="O94">
            <v>6.99999999999994</v>
          </cell>
        </row>
        <row r="95">
          <cell r="N95">
            <v>39213</v>
          </cell>
          <cell r="O95">
            <v>4.999999999999982</v>
          </cell>
        </row>
        <row r="96">
          <cell r="N96">
            <v>39216</v>
          </cell>
          <cell r="O96">
            <v>4.0000000000000036</v>
          </cell>
        </row>
        <row r="97">
          <cell r="N97">
            <v>39217</v>
          </cell>
          <cell r="O97">
            <v>1.9999999999999574</v>
          </cell>
        </row>
        <row r="98">
          <cell r="N98">
            <v>39218</v>
          </cell>
          <cell r="O98">
            <v>5.999999999999961</v>
          </cell>
        </row>
        <row r="99">
          <cell r="N99">
            <v>39219</v>
          </cell>
          <cell r="O99">
            <v>1.9999999999999574</v>
          </cell>
        </row>
        <row r="100">
          <cell r="N100">
            <v>39220</v>
          </cell>
          <cell r="O100">
            <v>6.99999999999994</v>
          </cell>
        </row>
        <row r="101">
          <cell r="N101">
            <v>39223</v>
          </cell>
          <cell r="O101">
            <v>3.9999999999999147</v>
          </cell>
        </row>
        <row r="102">
          <cell r="N102">
            <v>39224</v>
          </cell>
          <cell r="O102">
            <v>1.9999999999999574</v>
          </cell>
        </row>
        <row r="103">
          <cell r="N103">
            <v>39225</v>
          </cell>
          <cell r="O103">
            <v>4.999999999999982</v>
          </cell>
        </row>
        <row r="104">
          <cell r="N104">
            <v>39226</v>
          </cell>
          <cell r="O104">
            <v>3.9999999999999147</v>
          </cell>
        </row>
        <row r="105">
          <cell r="N105">
            <v>39227</v>
          </cell>
          <cell r="O105">
            <v>4.999999999999982</v>
          </cell>
        </row>
        <row r="106">
          <cell r="N106">
            <v>39231</v>
          </cell>
          <cell r="O106">
            <v>5.999999999999961</v>
          </cell>
        </row>
        <row r="107">
          <cell r="N107">
            <v>39232</v>
          </cell>
          <cell r="O107">
            <v>4.999999999999982</v>
          </cell>
        </row>
        <row r="108">
          <cell r="N108">
            <v>39233</v>
          </cell>
          <cell r="O108">
            <v>4.0000000000000036</v>
          </cell>
        </row>
        <row r="109">
          <cell r="N109">
            <v>39234</v>
          </cell>
          <cell r="O109">
            <v>4.999999999999982</v>
          </cell>
        </row>
        <row r="110">
          <cell r="N110">
            <v>39237</v>
          </cell>
          <cell r="O110">
            <v>9.999999999999964</v>
          </cell>
        </row>
        <row r="111">
          <cell r="N111">
            <v>39238</v>
          </cell>
          <cell r="O111">
            <v>4.999999999999982</v>
          </cell>
        </row>
        <row r="112">
          <cell r="N112">
            <v>39239</v>
          </cell>
          <cell r="O112">
            <v>8.000000000000007</v>
          </cell>
        </row>
        <row r="113">
          <cell r="N113">
            <v>39240</v>
          </cell>
          <cell r="O113">
            <v>5.999999999999961</v>
          </cell>
        </row>
        <row r="114">
          <cell r="N114">
            <v>39241</v>
          </cell>
          <cell r="O114">
            <v>7.000000000000028</v>
          </cell>
        </row>
        <row r="115">
          <cell r="N115">
            <v>39244</v>
          </cell>
          <cell r="O115">
            <v>6.99999999999994</v>
          </cell>
        </row>
        <row r="116">
          <cell r="N116">
            <v>39245</v>
          </cell>
          <cell r="O116">
            <v>4.999999999999982</v>
          </cell>
        </row>
        <row r="117">
          <cell r="N117">
            <v>39246</v>
          </cell>
          <cell r="O117">
            <v>3.000000000000025</v>
          </cell>
        </row>
        <row r="118">
          <cell r="N118">
            <v>39247</v>
          </cell>
          <cell r="O118">
            <v>2.000000000000046</v>
          </cell>
        </row>
        <row r="119">
          <cell r="N119">
            <v>39248</v>
          </cell>
          <cell r="O119">
            <v>2.000000000000046</v>
          </cell>
        </row>
        <row r="120">
          <cell r="N120">
            <v>39251</v>
          </cell>
          <cell r="O120">
            <v>5.999999999999961</v>
          </cell>
        </row>
        <row r="121">
          <cell r="N121">
            <v>39252</v>
          </cell>
          <cell r="O121">
            <v>4.0000000000000036</v>
          </cell>
        </row>
        <row r="122">
          <cell r="N122">
            <v>39253</v>
          </cell>
          <cell r="O122">
            <v>4.999999999999982</v>
          </cell>
        </row>
        <row r="123">
          <cell r="N123">
            <v>39254</v>
          </cell>
          <cell r="O123">
            <v>8.999999999999986</v>
          </cell>
        </row>
        <row r="124">
          <cell r="N124">
            <v>39255</v>
          </cell>
          <cell r="O124">
            <v>4.999999999999982</v>
          </cell>
        </row>
        <row r="125">
          <cell r="N125">
            <v>39258</v>
          </cell>
          <cell r="O125">
            <v>10.000000000000053</v>
          </cell>
        </row>
        <row r="126">
          <cell r="N126">
            <v>39259</v>
          </cell>
          <cell r="O126">
            <v>4.999999999999982</v>
          </cell>
        </row>
        <row r="127">
          <cell r="N127">
            <v>39260</v>
          </cell>
          <cell r="O127">
            <v>8.000000000000007</v>
          </cell>
        </row>
        <row r="128">
          <cell r="N128">
            <v>39261</v>
          </cell>
          <cell r="O128">
            <v>7.000000000000028</v>
          </cell>
        </row>
        <row r="129">
          <cell r="N129">
            <v>39262</v>
          </cell>
          <cell r="O129">
            <v>8.999999999999986</v>
          </cell>
        </row>
        <row r="130">
          <cell r="N130">
            <v>39265</v>
          </cell>
          <cell r="O130">
            <v>5.999999999999961</v>
          </cell>
        </row>
        <row r="131">
          <cell r="N131">
            <v>39266</v>
          </cell>
          <cell r="O131">
            <v>5.999999999999961</v>
          </cell>
        </row>
        <row r="132">
          <cell r="N132">
            <v>39268</v>
          </cell>
          <cell r="O132">
            <v>8.000000000000007</v>
          </cell>
        </row>
        <row r="133">
          <cell r="N133">
            <v>39269</v>
          </cell>
          <cell r="O133">
            <v>8.000000000000007</v>
          </cell>
        </row>
        <row r="134">
          <cell r="N134">
            <v>39272</v>
          </cell>
          <cell r="O134">
            <v>3.000000000000025</v>
          </cell>
        </row>
        <row r="135">
          <cell r="N135">
            <v>39273</v>
          </cell>
          <cell r="O135">
            <v>2.000000000000046</v>
          </cell>
        </row>
        <row r="136">
          <cell r="N136">
            <v>39274</v>
          </cell>
          <cell r="O136">
            <v>8.000000000000007</v>
          </cell>
        </row>
        <row r="137">
          <cell r="N137">
            <v>39275</v>
          </cell>
          <cell r="O137">
            <v>6.00000000000005</v>
          </cell>
        </row>
        <row r="138">
          <cell r="N138">
            <v>39276</v>
          </cell>
          <cell r="O138">
            <v>4.999999999999982</v>
          </cell>
        </row>
        <row r="139">
          <cell r="N139">
            <v>39279</v>
          </cell>
          <cell r="O139">
            <v>5.999999999999961</v>
          </cell>
        </row>
        <row r="140">
          <cell r="N140">
            <v>39280</v>
          </cell>
          <cell r="O140">
            <v>3.000000000000025</v>
          </cell>
        </row>
        <row r="141">
          <cell r="N141">
            <v>39281</v>
          </cell>
          <cell r="O141">
            <v>6.00000000000005</v>
          </cell>
        </row>
        <row r="142">
          <cell r="N142">
            <v>39282</v>
          </cell>
          <cell r="O142">
            <v>6.99999999999994</v>
          </cell>
        </row>
        <row r="143">
          <cell r="N143">
            <v>39283</v>
          </cell>
          <cell r="O143">
            <v>6.00000000000005</v>
          </cell>
        </row>
        <row r="144">
          <cell r="N144">
            <v>39286</v>
          </cell>
          <cell r="O144">
            <v>6.00000000000005</v>
          </cell>
        </row>
        <row r="145">
          <cell r="N145">
            <v>39287</v>
          </cell>
          <cell r="O145">
            <v>7.000000000000028</v>
          </cell>
        </row>
        <row r="146">
          <cell r="N146">
            <v>39288</v>
          </cell>
          <cell r="O146">
            <v>4.999999999999982</v>
          </cell>
        </row>
        <row r="147">
          <cell r="N147">
            <v>39289</v>
          </cell>
          <cell r="O147">
            <v>4.0000000000000036</v>
          </cell>
        </row>
        <row r="148">
          <cell r="N148">
            <v>39290</v>
          </cell>
          <cell r="O148">
            <v>5.999999999999961</v>
          </cell>
        </row>
        <row r="149">
          <cell r="N149">
            <v>39293</v>
          </cell>
          <cell r="O149">
            <v>4.999999999999982</v>
          </cell>
        </row>
        <row r="150">
          <cell r="N150">
            <v>39294</v>
          </cell>
          <cell r="O150">
            <v>8.999999999999986</v>
          </cell>
        </row>
        <row r="151">
          <cell r="N151">
            <v>39295</v>
          </cell>
          <cell r="O151">
            <v>8.999999999999986</v>
          </cell>
        </row>
        <row r="152">
          <cell r="N152">
            <v>39296</v>
          </cell>
          <cell r="O152">
            <v>6.00000000000005</v>
          </cell>
        </row>
        <row r="153">
          <cell r="N153">
            <v>39297</v>
          </cell>
          <cell r="O153">
            <v>9.999999999999964</v>
          </cell>
        </row>
        <row r="154">
          <cell r="N154">
            <v>39300</v>
          </cell>
          <cell r="O154">
            <v>9.999999999999964</v>
          </cell>
        </row>
        <row r="155">
          <cell r="N155">
            <v>39301</v>
          </cell>
          <cell r="O155">
            <v>12.00000000000001</v>
          </cell>
        </row>
        <row r="156">
          <cell r="N156">
            <v>39302</v>
          </cell>
          <cell r="O156">
            <v>13.000000000000078</v>
          </cell>
        </row>
        <row r="157">
          <cell r="N157">
            <v>39303</v>
          </cell>
          <cell r="O157">
            <v>25.99999999999998</v>
          </cell>
        </row>
        <row r="158">
          <cell r="N158">
            <v>39304</v>
          </cell>
          <cell r="O158">
            <v>39.00000000000006</v>
          </cell>
        </row>
        <row r="159">
          <cell r="N159">
            <v>39307</v>
          </cell>
          <cell r="O159">
            <v>50.99999999999998</v>
          </cell>
        </row>
        <row r="160">
          <cell r="N160">
            <v>39308</v>
          </cell>
          <cell r="O160">
            <v>50</v>
          </cell>
        </row>
        <row r="161">
          <cell r="N161">
            <v>39309</v>
          </cell>
          <cell r="O161">
            <v>50</v>
          </cell>
        </row>
        <row r="162">
          <cell r="N162">
            <v>39310</v>
          </cell>
          <cell r="O162">
            <v>69.99999999999993</v>
          </cell>
        </row>
        <row r="163">
          <cell r="N163">
            <v>39311</v>
          </cell>
          <cell r="O163">
            <v>79.99999999999999</v>
          </cell>
        </row>
        <row r="164">
          <cell r="N164">
            <v>39314</v>
          </cell>
          <cell r="O164">
            <v>67.99999999999997</v>
          </cell>
        </row>
        <row r="165">
          <cell r="N165">
            <v>39315</v>
          </cell>
          <cell r="O165">
            <v>76.99999999999996</v>
          </cell>
        </row>
        <row r="166">
          <cell r="N166">
            <v>39316</v>
          </cell>
          <cell r="O166">
            <v>74.00000000000003</v>
          </cell>
        </row>
        <row r="167">
          <cell r="N167">
            <v>39317</v>
          </cell>
          <cell r="O167">
            <v>85.99999999999994</v>
          </cell>
        </row>
        <row r="168">
          <cell r="N168">
            <v>39318</v>
          </cell>
          <cell r="O168">
            <v>79.99999999999999</v>
          </cell>
        </row>
        <row r="169">
          <cell r="N169">
            <v>39321</v>
          </cell>
          <cell r="O169">
            <v>79.99999999999999</v>
          </cell>
        </row>
        <row r="170">
          <cell r="N170">
            <v>39322</v>
          </cell>
          <cell r="O170">
            <v>84.99999999999997</v>
          </cell>
        </row>
        <row r="171">
          <cell r="N171">
            <v>39323</v>
          </cell>
          <cell r="O171">
            <v>81.99999999999994</v>
          </cell>
        </row>
        <row r="172">
          <cell r="N172">
            <v>39324</v>
          </cell>
          <cell r="O172">
            <v>96</v>
          </cell>
        </row>
        <row r="173">
          <cell r="N173">
            <v>39325</v>
          </cell>
          <cell r="O173">
            <v>96</v>
          </cell>
        </row>
        <row r="174">
          <cell r="N174">
            <v>39329</v>
          </cell>
          <cell r="O174">
            <v>101.99999999999996</v>
          </cell>
        </row>
        <row r="175">
          <cell r="N175">
            <v>39330</v>
          </cell>
          <cell r="O175">
            <v>113.99999999999997</v>
          </cell>
        </row>
        <row r="176">
          <cell r="N176">
            <v>39331</v>
          </cell>
          <cell r="O176">
            <v>110.00000000000006</v>
          </cell>
        </row>
        <row r="177">
          <cell r="N177">
            <v>39332</v>
          </cell>
          <cell r="O177">
            <v>107.00000000000003</v>
          </cell>
        </row>
        <row r="178">
          <cell r="N178">
            <v>39335</v>
          </cell>
          <cell r="O178">
            <v>124.00000000000003</v>
          </cell>
        </row>
        <row r="179">
          <cell r="N179">
            <v>39336</v>
          </cell>
          <cell r="O179">
            <v>123.99999999999993</v>
          </cell>
        </row>
        <row r="180">
          <cell r="N180">
            <v>39337</v>
          </cell>
          <cell r="O180">
            <v>130.99999999999997</v>
          </cell>
        </row>
        <row r="181">
          <cell r="N181">
            <v>39338</v>
          </cell>
          <cell r="O181">
            <v>120.00000000000001</v>
          </cell>
        </row>
        <row r="182">
          <cell r="N182">
            <v>39339</v>
          </cell>
          <cell r="O182">
            <v>90.00000000000003</v>
          </cell>
        </row>
        <row r="183">
          <cell r="N183">
            <v>39342</v>
          </cell>
          <cell r="O183">
            <v>96</v>
          </cell>
        </row>
        <row r="184">
          <cell r="N184">
            <v>39343</v>
          </cell>
          <cell r="O184">
            <v>64.00000000000006</v>
          </cell>
        </row>
        <row r="185">
          <cell r="N185">
            <v>39344</v>
          </cell>
          <cell r="O185">
            <v>62.000000000000014</v>
          </cell>
        </row>
        <row r="186">
          <cell r="N186">
            <v>39345</v>
          </cell>
          <cell r="O186">
            <v>51.99999999999996</v>
          </cell>
        </row>
        <row r="187">
          <cell r="N187">
            <v>39346</v>
          </cell>
          <cell r="O187">
            <v>50</v>
          </cell>
        </row>
        <row r="188">
          <cell r="N188">
            <v>39349</v>
          </cell>
          <cell r="O188">
            <v>42.99999999999997</v>
          </cell>
        </row>
        <row r="189">
          <cell r="N189">
            <v>39350</v>
          </cell>
          <cell r="O189">
            <v>47.99999999999996</v>
          </cell>
        </row>
        <row r="190">
          <cell r="N190">
            <v>39351</v>
          </cell>
          <cell r="O190">
            <v>56.99999999999994</v>
          </cell>
        </row>
        <row r="191">
          <cell r="N191">
            <v>39352</v>
          </cell>
          <cell r="O191">
            <v>46.99999999999997</v>
          </cell>
        </row>
        <row r="192">
          <cell r="N192">
            <v>39353</v>
          </cell>
          <cell r="O192">
            <v>56.00000000000005</v>
          </cell>
        </row>
        <row r="193">
          <cell r="N193">
            <v>39356</v>
          </cell>
          <cell r="O193">
            <v>41.99999999999999</v>
          </cell>
        </row>
        <row r="194">
          <cell r="N194">
            <v>39357</v>
          </cell>
          <cell r="O194">
            <v>50</v>
          </cell>
        </row>
        <row r="195">
          <cell r="N195">
            <v>39358</v>
          </cell>
          <cell r="O195">
            <v>49.00000000000002</v>
          </cell>
        </row>
        <row r="196">
          <cell r="N196">
            <v>39359</v>
          </cell>
          <cell r="O196">
            <v>46</v>
          </cell>
        </row>
        <row r="197">
          <cell r="N197">
            <v>39360</v>
          </cell>
          <cell r="O197">
            <v>50</v>
          </cell>
        </row>
        <row r="198">
          <cell r="N198">
            <v>39364</v>
          </cell>
          <cell r="O198">
            <v>43.00000000000006</v>
          </cell>
        </row>
        <row r="199">
          <cell r="N199">
            <v>39365</v>
          </cell>
          <cell r="O199">
            <v>50.99999999999998</v>
          </cell>
        </row>
        <row r="200">
          <cell r="N200">
            <v>39366</v>
          </cell>
          <cell r="O200">
            <v>46</v>
          </cell>
        </row>
        <row r="201">
          <cell r="N201">
            <v>39367</v>
          </cell>
          <cell r="O201">
            <v>42.99999999999997</v>
          </cell>
        </row>
        <row r="202">
          <cell r="N202">
            <v>39370</v>
          </cell>
          <cell r="O202">
            <v>33.999999999999986</v>
          </cell>
        </row>
        <row r="203">
          <cell r="N203">
            <v>39371</v>
          </cell>
          <cell r="O203">
            <v>41.000000000000014</v>
          </cell>
        </row>
        <row r="204">
          <cell r="N204">
            <v>39372</v>
          </cell>
          <cell r="O204">
            <v>25</v>
          </cell>
        </row>
        <row r="205">
          <cell r="N205">
            <v>39373</v>
          </cell>
          <cell r="O205">
            <v>29.999999999999982</v>
          </cell>
        </row>
        <row r="206">
          <cell r="N206">
            <v>39374</v>
          </cell>
          <cell r="O206">
            <v>31.00000000000005</v>
          </cell>
        </row>
        <row r="207">
          <cell r="N207">
            <v>39377</v>
          </cell>
          <cell r="O207">
            <v>20.999999999999996</v>
          </cell>
        </row>
        <row r="208">
          <cell r="N208">
            <v>39378</v>
          </cell>
          <cell r="O208">
            <v>29.000000000000004</v>
          </cell>
        </row>
        <row r="209">
          <cell r="N209">
            <v>39379</v>
          </cell>
          <cell r="O209">
            <v>13.999999999999968</v>
          </cell>
        </row>
        <row r="210">
          <cell r="N210">
            <v>39380</v>
          </cell>
          <cell r="O210">
            <v>21.999999999999975</v>
          </cell>
        </row>
        <row r="211">
          <cell r="N211">
            <v>39381</v>
          </cell>
          <cell r="O211">
            <v>26.000000000000068</v>
          </cell>
        </row>
        <row r="212">
          <cell r="N212">
            <v>39384</v>
          </cell>
          <cell r="O212">
            <v>25.99999999999998</v>
          </cell>
        </row>
        <row r="213">
          <cell r="N213">
            <v>39385</v>
          </cell>
          <cell r="O213">
            <v>27.000000000000046</v>
          </cell>
        </row>
        <row r="214">
          <cell r="N214">
            <v>39386</v>
          </cell>
          <cell r="O214">
            <v>30.99999999999996</v>
          </cell>
        </row>
        <row r="215">
          <cell r="N215">
            <v>39387</v>
          </cell>
          <cell r="O215">
            <v>21.999999999999975</v>
          </cell>
        </row>
        <row r="216">
          <cell r="N216">
            <v>39388</v>
          </cell>
          <cell r="O216">
            <v>27.000000000000046</v>
          </cell>
        </row>
        <row r="217">
          <cell r="N217">
            <v>39391</v>
          </cell>
          <cell r="O217">
            <v>25</v>
          </cell>
        </row>
        <row r="218">
          <cell r="N218">
            <v>39392</v>
          </cell>
          <cell r="O218">
            <v>29.999999999999982</v>
          </cell>
        </row>
        <row r="219">
          <cell r="N219">
            <v>39393</v>
          </cell>
          <cell r="O219">
            <v>25.99999999999998</v>
          </cell>
        </row>
        <row r="220">
          <cell r="N220">
            <v>39394</v>
          </cell>
          <cell r="O220">
            <v>32.999999999999915</v>
          </cell>
        </row>
        <row r="221">
          <cell r="N221">
            <v>39395</v>
          </cell>
          <cell r="O221">
            <v>42.99999999999997</v>
          </cell>
        </row>
        <row r="222">
          <cell r="N222">
            <v>39399</v>
          </cell>
          <cell r="O222">
            <v>35.99999999999994</v>
          </cell>
        </row>
        <row r="223">
          <cell r="N223">
            <v>39400</v>
          </cell>
          <cell r="O223">
            <v>37.999999999999986</v>
          </cell>
        </row>
        <row r="224">
          <cell r="N224">
            <v>39401</v>
          </cell>
          <cell r="O224">
            <v>32.00000000000003</v>
          </cell>
        </row>
        <row r="225">
          <cell r="N225">
            <v>39402</v>
          </cell>
          <cell r="O225">
            <v>46.99999999999997</v>
          </cell>
        </row>
        <row r="226">
          <cell r="N226">
            <v>39405</v>
          </cell>
          <cell r="O226">
            <v>46</v>
          </cell>
        </row>
        <row r="227">
          <cell r="N227">
            <v>39406</v>
          </cell>
          <cell r="O227">
            <v>48.00000000000004</v>
          </cell>
        </row>
        <row r="228">
          <cell r="N228">
            <v>39407</v>
          </cell>
          <cell r="O228">
            <v>50</v>
          </cell>
        </row>
        <row r="229">
          <cell r="N229">
            <v>39409</v>
          </cell>
          <cell r="O229">
            <v>48.00000000000004</v>
          </cell>
        </row>
        <row r="230">
          <cell r="N230">
            <v>39412</v>
          </cell>
          <cell r="O230">
            <v>54</v>
          </cell>
        </row>
        <row r="231">
          <cell r="N231">
            <v>39413</v>
          </cell>
          <cell r="O231">
            <v>72.99999999999996</v>
          </cell>
        </row>
        <row r="232">
          <cell r="N232">
            <v>39414</v>
          </cell>
          <cell r="O232">
            <v>67.99999999999997</v>
          </cell>
        </row>
        <row r="233">
          <cell r="N233">
            <v>39415</v>
          </cell>
          <cell r="O233">
            <v>71</v>
          </cell>
        </row>
        <row r="234">
          <cell r="N234">
            <v>39416</v>
          </cell>
          <cell r="O234">
            <v>92.99999999999997</v>
          </cell>
        </row>
        <row r="235">
          <cell r="N235">
            <v>39419</v>
          </cell>
          <cell r="O235">
            <v>117.99999999999997</v>
          </cell>
        </row>
        <row r="236">
          <cell r="N236">
            <v>39420</v>
          </cell>
          <cell r="O236">
            <v>129</v>
          </cell>
        </row>
        <row r="237">
          <cell r="N237">
            <v>39421</v>
          </cell>
          <cell r="O237">
            <v>150</v>
          </cell>
        </row>
        <row r="238">
          <cell r="N238">
            <v>39422</v>
          </cell>
          <cell r="O238">
            <v>140.99999999999991</v>
          </cell>
        </row>
        <row r="239">
          <cell r="N239">
            <v>39423</v>
          </cell>
          <cell r="O239">
            <v>167</v>
          </cell>
        </row>
        <row r="240">
          <cell r="N240">
            <v>39426</v>
          </cell>
          <cell r="O240">
            <v>175.99999999999997</v>
          </cell>
        </row>
        <row r="241">
          <cell r="N241">
            <v>39427</v>
          </cell>
          <cell r="O241">
            <v>189.99999999999994</v>
          </cell>
        </row>
        <row r="242">
          <cell r="N242">
            <v>39428</v>
          </cell>
          <cell r="O242">
            <v>193.99999999999994</v>
          </cell>
        </row>
        <row r="243">
          <cell r="N243">
            <v>39429</v>
          </cell>
          <cell r="O243">
            <v>184.99999999999997</v>
          </cell>
        </row>
        <row r="244">
          <cell r="N244">
            <v>39430</v>
          </cell>
          <cell r="O244">
            <v>156.99999999999994</v>
          </cell>
        </row>
        <row r="245">
          <cell r="N245">
            <v>39433</v>
          </cell>
          <cell r="O245">
            <v>152.00000000000006</v>
          </cell>
        </row>
        <row r="246">
          <cell r="N246">
            <v>39434</v>
          </cell>
          <cell r="O246">
            <v>179</v>
          </cell>
        </row>
        <row r="247">
          <cell r="N247">
            <v>39435</v>
          </cell>
          <cell r="O247">
            <v>142</v>
          </cell>
        </row>
        <row r="248">
          <cell r="N248">
            <v>39436</v>
          </cell>
          <cell r="O248">
            <v>150.99999999999997</v>
          </cell>
        </row>
        <row r="249">
          <cell r="N249">
            <v>39437</v>
          </cell>
          <cell r="O249">
            <v>121</v>
          </cell>
        </row>
        <row r="250">
          <cell r="N250">
            <v>39440</v>
          </cell>
          <cell r="O250">
            <v>92.99999999999997</v>
          </cell>
        </row>
        <row r="251">
          <cell r="N251">
            <v>39442</v>
          </cell>
          <cell r="O251">
            <v>129.99999999999997</v>
          </cell>
        </row>
        <row r="252">
          <cell r="N252">
            <v>39443</v>
          </cell>
          <cell r="O252">
            <v>126.99999999999996</v>
          </cell>
        </row>
        <row r="253">
          <cell r="N253">
            <v>39444</v>
          </cell>
          <cell r="O253">
            <v>113.99999999999997</v>
          </cell>
        </row>
        <row r="254">
          <cell r="N254">
            <v>39447</v>
          </cell>
          <cell r="O254">
            <v>77.99999999999999</v>
          </cell>
        </row>
        <row r="255">
          <cell r="N255">
            <v>39449</v>
          </cell>
          <cell r="O255">
            <v>54.999999999999986</v>
          </cell>
        </row>
        <row r="256">
          <cell r="N256">
            <v>39450</v>
          </cell>
          <cell r="O256">
            <v>47.99999999999996</v>
          </cell>
        </row>
        <row r="257">
          <cell r="N257">
            <v>39451</v>
          </cell>
          <cell r="O257">
            <v>44.00000000000004</v>
          </cell>
        </row>
        <row r="258">
          <cell r="N258">
            <v>39454</v>
          </cell>
          <cell r="O258">
            <v>41.000000000000014</v>
          </cell>
        </row>
        <row r="259">
          <cell r="N259">
            <v>39455</v>
          </cell>
          <cell r="O259">
            <v>48.00000000000004</v>
          </cell>
        </row>
        <row r="260">
          <cell r="N260">
            <v>39456</v>
          </cell>
          <cell r="O260">
            <v>52.00000000000004</v>
          </cell>
        </row>
        <row r="261">
          <cell r="N261">
            <v>39457</v>
          </cell>
          <cell r="O261">
            <v>28.000000000000025</v>
          </cell>
        </row>
        <row r="262">
          <cell r="N262">
            <v>39458</v>
          </cell>
          <cell r="O262">
            <v>24.00000000000002</v>
          </cell>
        </row>
        <row r="263">
          <cell r="N263">
            <v>39461</v>
          </cell>
          <cell r="O263">
            <v>29.999999999999982</v>
          </cell>
        </row>
        <row r="264">
          <cell r="N264">
            <v>39462</v>
          </cell>
          <cell r="O264">
            <v>24.00000000000002</v>
          </cell>
        </row>
        <row r="265">
          <cell r="N265">
            <v>39463</v>
          </cell>
          <cell r="O265">
            <v>56.00000000000001</v>
          </cell>
        </row>
        <row r="266">
          <cell r="N266">
            <v>39464</v>
          </cell>
          <cell r="O266">
            <v>41.99999999999999</v>
          </cell>
        </row>
        <row r="267">
          <cell r="N267">
            <v>39465</v>
          </cell>
          <cell r="O267">
            <v>51.00000000000002</v>
          </cell>
        </row>
        <row r="268">
          <cell r="N268">
            <v>39469</v>
          </cell>
          <cell r="O268">
            <v>73</v>
          </cell>
        </row>
        <row r="269">
          <cell r="N269">
            <v>39470</v>
          </cell>
          <cell r="O269">
            <v>56.999999999999986</v>
          </cell>
        </row>
        <row r="270">
          <cell r="N270">
            <v>39471</v>
          </cell>
          <cell r="O270">
            <v>43.000000000000014</v>
          </cell>
        </row>
        <row r="271">
          <cell r="N271">
            <v>39472</v>
          </cell>
          <cell r="O271">
            <v>38.99999999999997</v>
          </cell>
        </row>
        <row r="272">
          <cell r="N272">
            <v>39475</v>
          </cell>
          <cell r="O272">
            <v>39.000000000000014</v>
          </cell>
        </row>
        <row r="273">
          <cell r="N273">
            <v>39476</v>
          </cell>
          <cell r="O273">
            <v>35.00000000000001</v>
          </cell>
        </row>
        <row r="274">
          <cell r="N274">
            <v>39477</v>
          </cell>
          <cell r="O274">
            <v>37.000000000000014</v>
          </cell>
        </row>
        <row r="275">
          <cell r="N275">
            <v>39478</v>
          </cell>
          <cell r="O275">
            <v>20.999999999999996</v>
          </cell>
        </row>
        <row r="276">
          <cell r="N276">
            <v>39479</v>
          </cell>
          <cell r="O276">
            <v>37.999999999999986</v>
          </cell>
        </row>
        <row r="277">
          <cell r="N277">
            <v>39482</v>
          </cell>
          <cell r="O277">
            <v>36.999999999999964</v>
          </cell>
        </row>
        <row r="278">
          <cell r="N278">
            <v>39483</v>
          </cell>
          <cell r="O278">
            <v>27</v>
          </cell>
        </row>
        <row r="279">
          <cell r="N279">
            <v>39484</v>
          </cell>
          <cell r="O279">
            <v>34.00000000000003</v>
          </cell>
        </row>
        <row r="280">
          <cell r="N280">
            <v>39485</v>
          </cell>
          <cell r="O280">
            <v>41.99999999999999</v>
          </cell>
        </row>
        <row r="281">
          <cell r="N281">
            <v>39486</v>
          </cell>
          <cell r="O281">
            <v>30.00000000000003</v>
          </cell>
        </row>
        <row r="282">
          <cell r="N282">
            <v>39489</v>
          </cell>
          <cell r="O282">
            <v>31.999999999999986</v>
          </cell>
        </row>
        <row r="283">
          <cell r="N283">
            <v>39490</v>
          </cell>
          <cell r="O283">
            <v>36.999999999999964</v>
          </cell>
        </row>
        <row r="284">
          <cell r="N284">
            <v>39491</v>
          </cell>
          <cell r="O284">
            <v>35.00000000000001</v>
          </cell>
        </row>
        <row r="285">
          <cell r="N285">
            <v>39492</v>
          </cell>
          <cell r="O285">
            <v>36.999999999999964</v>
          </cell>
        </row>
        <row r="286">
          <cell r="N286">
            <v>39493</v>
          </cell>
          <cell r="O286">
            <v>31.000000000000007</v>
          </cell>
        </row>
        <row r="287">
          <cell r="N287">
            <v>39497</v>
          </cell>
          <cell r="O287">
            <v>39.99999999999999</v>
          </cell>
        </row>
        <row r="288">
          <cell r="N288">
            <v>39498</v>
          </cell>
          <cell r="O288">
            <v>33.999999999999986</v>
          </cell>
        </row>
        <row r="289">
          <cell r="N289">
            <v>39499</v>
          </cell>
          <cell r="O289">
            <v>54</v>
          </cell>
        </row>
        <row r="290">
          <cell r="N290">
            <v>39500</v>
          </cell>
          <cell r="O290">
            <v>36.999999999999964</v>
          </cell>
        </row>
        <row r="291">
          <cell r="N291">
            <v>39503</v>
          </cell>
          <cell r="O291">
            <v>52</v>
          </cell>
        </row>
        <row r="292">
          <cell r="N292">
            <v>39504</v>
          </cell>
          <cell r="O292">
            <v>59.00000000000003</v>
          </cell>
        </row>
        <row r="293">
          <cell r="N293">
            <v>39505</v>
          </cell>
          <cell r="O293">
            <v>50</v>
          </cell>
        </row>
        <row r="294">
          <cell r="N294">
            <v>39506</v>
          </cell>
          <cell r="O294">
            <v>39.000000000000014</v>
          </cell>
        </row>
        <row r="295">
          <cell r="N295">
            <v>39507</v>
          </cell>
          <cell r="O295">
            <v>58.00000000000001</v>
          </cell>
        </row>
        <row r="296">
          <cell r="N296">
            <v>39510</v>
          </cell>
          <cell r="O296">
            <v>65.99999999999997</v>
          </cell>
        </row>
        <row r="297">
          <cell r="N297">
            <v>39511</v>
          </cell>
          <cell r="O297">
            <v>57.999999999999964</v>
          </cell>
        </row>
        <row r="298">
          <cell r="N298">
            <v>39512</v>
          </cell>
          <cell r="O298">
            <v>49.00000000000002</v>
          </cell>
        </row>
        <row r="299">
          <cell r="N299">
            <v>39513</v>
          </cell>
          <cell r="O299">
            <v>55.99999999999996</v>
          </cell>
        </row>
        <row r="300">
          <cell r="N300">
            <v>39514</v>
          </cell>
          <cell r="O300">
            <v>62.999999999999986</v>
          </cell>
        </row>
        <row r="301">
          <cell r="N301">
            <v>39517</v>
          </cell>
          <cell r="O301">
            <v>52.99999999999998</v>
          </cell>
        </row>
        <row r="302">
          <cell r="N302">
            <v>39518</v>
          </cell>
          <cell r="O302">
            <v>57.00000000000003</v>
          </cell>
        </row>
        <row r="303">
          <cell r="N303">
            <v>39519</v>
          </cell>
          <cell r="O303">
            <v>56.00000000000001</v>
          </cell>
        </row>
        <row r="304">
          <cell r="N304">
            <v>39520</v>
          </cell>
          <cell r="O304">
            <v>100.99999999999997</v>
          </cell>
        </row>
        <row r="305">
          <cell r="N305">
            <v>39521</v>
          </cell>
          <cell r="O305">
            <v>68.00000000000001</v>
          </cell>
        </row>
        <row r="306">
          <cell r="N306">
            <v>39524</v>
          </cell>
          <cell r="O306">
            <v>53.00000000000003</v>
          </cell>
        </row>
        <row r="307">
          <cell r="N307">
            <v>39525</v>
          </cell>
          <cell r="O307">
            <v>73</v>
          </cell>
        </row>
        <row r="308">
          <cell r="N308">
            <v>39526</v>
          </cell>
          <cell r="O308">
            <v>67</v>
          </cell>
        </row>
        <row r="309">
          <cell r="N309">
            <v>39527</v>
          </cell>
          <cell r="O309">
            <v>60.00000000000001</v>
          </cell>
        </row>
        <row r="310">
          <cell r="N310">
            <v>39531</v>
          </cell>
          <cell r="O310">
            <v>66.00000000000001</v>
          </cell>
        </row>
        <row r="311">
          <cell r="N311">
            <v>39532</v>
          </cell>
          <cell r="O311">
            <v>67</v>
          </cell>
        </row>
        <row r="312">
          <cell r="N312">
            <v>39533</v>
          </cell>
          <cell r="O312">
            <v>75</v>
          </cell>
        </row>
        <row r="313">
          <cell r="N313">
            <v>39534</v>
          </cell>
          <cell r="O313">
            <v>83.99999999999999</v>
          </cell>
        </row>
        <row r="314">
          <cell r="N314">
            <v>39535</v>
          </cell>
          <cell r="O314">
            <v>89.00000000000001</v>
          </cell>
        </row>
        <row r="315">
          <cell r="N315">
            <v>39538</v>
          </cell>
          <cell r="O315">
            <v>94.99999999999997</v>
          </cell>
        </row>
        <row r="316">
          <cell r="N316">
            <v>39539</v>
          </cell>
          <cell r="O316">
            <v>83.99999999999999</v>
          </cell>
        </row>
        <row r="317">
          <cell r="N317">
            <v>39540</v>
          </cell>
          <cell r="O317">
            <v>92.00000000000004</v>
          </cell>
        </row>
        <row r="318">
          <cell r="N318">
            <v>39541</v>
          </cell>
          <cell r="O318">
            <v>76.00000000000003</v>
          </cell>
        </row>
        <row r="319">
          <cell r="N319">
            <v>39542</v>
          </cell>
          <cell r="O319">
            <v>89.00000000000001</v>
          </cell>
        </row>
        <row r="320">
          <cell r="N320">
            <v>39545</v>
          </cell>
          <cell r="O320">
            <v>90.00000000000003</v>
          </cell>
        </row>
        <row r="321">
          <cell r="N321">
            <v>39546</v>
          </cell>
          <cell r="O321">
            <v>74.00000000000003</v>
          </cell>
        </row>
        <row r="322">
          <cell r="N322">
            <v>39547</v>
          </cell>
          <cell r="O322">
            <v>72.00000000000001</v>
          </cell>
        </row>
        <row r="323">
          <cell r="N323">
            <v>39548</v>
          </cell>
          <cell r="O323">
            <v>71</v>
          </cell>
        </row>
        <row r="324">
          <cell r="N324">
            <v>39549</v>
          </cell>
          <cell r="O324">
            <v>71.99999999999997</v>
          </cell>
        </row>
        <row r="325">
          <cell r="N325">
            <v>39552</v>
          </cell>
          <cell r="O325">
            <v>74.00000000000003</v>
          </cell>
        </row>
        <row r="326">
          <cell r="N326">
            <v>39553</v>
          </cell>
          <cell r="O326">
            <v>70.00000000000001</v>
          </cell>
        </row>
        <row r="327">
          <cell r="N327">
            <v>39554</v>
          </cell>
          <cell r="O327">
            <v>95.00000000000001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B1">
            <v>39083</v>
          </cell>
          <cell r="C1">
            <v>39114</v>
          </cell>
          <cell r="D1">
            <v>39142</v>
          </cell>
          <cell r="E1">
            <v>39173</v>
          </cell>
          <cell r="F1">
            <v>39203</v>
          </cell>
          <cell r="G1">
            <v>39234</v>
          </cell>
          <cell r="H1">
            <v>39264</v>
          </cell>
          <cell r="I1">
            <v>39295</v>
          </cell>
          <cell r="J1">
            <v>39326</v>
          </cell>
          <cell r="K1">
            <v>39356</v>
          </cell>
          <cell r="L1">
            <v>39387</v>
          </cell>
          <cell r="M1">
            <v>39417</v>
          </cell>
          <cell r="N1">
            <v>39448</v>
          </cell>
        </row>
        <row r="2">
          <cell r="B2">
            <v>2</v>
          </cell>
          <cell r="C2">
            <v>2</v>
          </cell>
          <cell r="D2">
            <v>1</v>
          </cell>
          <cell r="E2">
            <v>1</v>
          </cell>
          <cell r="F2">
            <v>1</v>
          </cell>
          <cell r="G2">
            <v>1</v>
          </cell>
          <cell r="H2">
            <v>5</v>
          </cell>
          <cell r="I2">
            <v>50</v>
          </cell>
          <cell r="J2">
            <v>45</v>
          </cell>
          <cell r="K2">
            <v>25</v>
          </cell>
          <cell r="L2">
            <v>25</v>
          </cell>
          <cell r="M2">
            <v>45</v>
          </cell>
          <cell r="N2">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96"/>
  <sheetViews>
    <sheetView zoomScale="85" zoomScaleNormal="85" workbookViewId="0" topLeftCell="A1">
      <selection activeCell="C1" sqref="C1"/>
    </sheetView>
  </sheetViews>
  <sheetFormatPr defaultColWidth="9.140625" defaultRowHeight="12.75"/>
  <cols>
    <col min="1" max="1" width="5.140625" style="0" bestFit="1" customWidth="1"/>
    <col min="2" max="2" width="74.28125" style="0" customWidth="1"/>
    <col min="3" max="3" width="17.00390625" style="0" bestFit="1" customWidth="1"/>
    <col min="4" max="4" width="18.421875" style="0" bestFit="1" customWidth="1"/>
    <col min="5" max="5" width="53.7109375" style="0" bestFit="1" customWidth="1"/>
    <col min="6" max="6" width="13.28125" style="0" customWidth="1"/>
  </cols>
  <sheetData>
    <row r="1" spans="1:3" ht="12.75">
      <c r="A1" s="3"/>
      <c r="B1" s="3"/>
      <c r="C1" s="3"/>
    </row>
    <row r="2" spans="1:3" ht="23.25">
      <c r="A2" s="3"/>
      <c r="B2" s="188" t="s">
        <v>27</v>
      </c>
      <c r="C2" s="186"/>
    </row>
    <row r="3" spans="1:3" ht="23.25">
      <c r="A3" s="3"/>
      <c r="B3" s="188" t="s">
        <v>28</v>
      </c>
      <c r="C3" s="186"/>
    </row>
    <row r="4" spans="1:3" ht="23.25">
      <c r="A4" s="3"/>
      <c r="B4" s="188" t="s">
        <v>406</v>
      </c>
      <c r="C4" s="186"/>
    </row>
    <row r="5" spans="1:3" ht="14.25">
      <c r="A5" s="3"/>
      <c r="B5" s="185"/>
      <c r="C5" s="187" t="s">
        <v>29</v>
      </c>
    </row>
    <row r="6" spans="1:5" ht="14.25">
      <c r="A6" s="3"/>
      <c r="B6" s="185" t="s">
        <v>87</v>
      </c>
      <c r="C6" s="4"/>
      <c r="D6" s="2"/>
      <c r="E6" s="2"/>
    </row>
    <row r="7" spans="1:11" ht="14.25">
      <c r="A7" s="3"/>
      <c r="B7" s="186" t="s">
        <v>23</v>
      </c>
      <c r="C7" s="187">
        <v>2</v>
      </c>
      <c r="F7" s="41"/>
      <c r="G7" s="46"/>
      <c r="H7" s="24"/>
      <c r="I7" s="24"/>
      <c r="J7" s="24"/>
      <c r="K7" s="3"/>
    </row>
    <row r="8" spans="1:11" ht="14.25">
      <c r="A8" s="3"/>
      <c r="B8" s="186" t="s">
        <v>25</v>
      </c>
      <c r="C8" s="4">
        <v>2</v>
      </c>
      <c r="F8" s="41"/>
      <c r="G8" s="46"/>
      <c r="H8" s="24"/>
      <c r="I8" s="24"/>
      <c r="J8" s="24"/>
      <c r="K8" s="3"/>
    </row>
    <row r="9" spans="1:11" ht="14.25">
      <c r="A9" s="3"/>
      <c r="B9" s="186" t="s">
        <v>30</v>
      </c>
      <c r="C9" s="187">
        <v>2</v>
      </c>
      <c r="F9" s="41"/>
      <c r="G9" s="46"/>
      <c r="H9" s="24"/>
      <c r="I9" s="24"/>
      <c r="J9" s="24"/>
      <c r="K9" s="3"/>
    </row>
    <row r="10" spans="1:11" ht="14.25">
      <c r="A10" s="3"/>
      <c r="B10" s="186" t="s">
        <v>88</v>
      </c>
      <c r="C10" s="187">
        <v>2</v>
      </c>
      <c r="F10" s="41"/>
      <c r="G10" s="46"/>
      <c r="H10" s="24"/>
      <c r="I10" s="24"/>
      <c r="J10" s="24"/>
      <c r="K10" s="3"/>
    </row>
    <row r="11" spans="1:11" ht="14.25">
      <c r="A11" s="3"/>
      <c r="B11" s="186" t="s">
        <v>32</v>
      </c>
      <c r="C11" s="187">
        <v>2</v>
      </c>
      <c r="F11" s="41"/>
      <c r="G11" s="46"/>
      <c r="H11" s="24"/>
      <c r="I11" s="24"/>
      <c r="J11" s="24"/>
      <c r="K11" s="3"/>
    </row>
    <row r="12" spans="1:11" ht="14.25">
      <c r="A12" s="3"/>
      <c r="B12" s="186" t="s">
        <v>89</v>
      </c>
      <c r="C12" s="187">
        <v>3</v>
      </c>
      <c r="F12" s="41"/>
      <c r="G12" s="46"/>
      <c r="H12" s="24"/>
      <c r="I12" s="24"/>
      <c r="J12" s="24"/>
      <c r="K12" s="3"/>
    </row>
    <row r="13" spans="1:11" ht="14.25">
      <c r="A13" s="3"/>
      <c r="B13" s="186" t="s">
        <v>90</v>
      </c>
      <c r="C13" s="187">
        <v>4</v>
      </c>
      <c r="F13" s="41"/>
      <c r="G13" s="46"/>
      <c r="H13" s="24"/>
      <c r="I13" s="24"/>
      <c r="J13" s="24"/>
      <c r="K13" s="3"/>
    </row>
    <row r="14" spans="1:11" ht="14.25">
      <c r="A14" s="3"/>
      <c r="B14" s="186" t="s">
        <v>91</v>
      </c>
      <c r="C14" s="187">
        <v>4</v>
      </c>
      <c r="F14" s="41"/>
      <c r="G14" s="46"/>
      <c r="H14" s="24"/>
      <c r="I14" s="24"/>
      <c r="J14" s="24"/>
      <c r="K14" s="3"/>
    </row>
    <row r="15" spans="1:11" ht="14.25">
      <c r="A15" s="3"/>
      <c r="B15" s="186" t="s">
        <v>92</v>
      </c>
      <c r="C15" s="187">
        <v>4</v>
      </c>
      <c r="F15" s="41"/>
      <c r="G15" s="46"/>
      <c r="H15" s="24"/>
      <c r="I15" s="24"/>
      <c r="J15" s="24"/>
      <c r="K15" s="3"/>
    </row>
    <row r="16" spans="1:11" ht="14.25">
      <c r="A16" s="3"/>
      <c r="B16" s="186"/>
      <c r="C16" s="187"/>
      <c r="F16" s="41"/>
      <c r="G16" s="46"/>
      <c r="H16" s="24"/>
      <c r="I16" s="24"/>
      <c r="J16" s="24"/>
      <c r="K16" s="3"/>
    </row>
    <row r="17" spans="1:11" ht="14.25">
      <c r="A17" s="3"/>
      <c r="B17" s="185" t="s">
        <v>93</v>
      </c>
      <c r="C17" s="4"/>
      <c r="F17" s="41"/>
      <c r="G17" s="46"/>
      <c r="H17" s="25"/>
      <c r="I17" s="25"/>
      <c r="J17" s="25"/>
      <c r="K17" s="3"/>
    </row>
    <row r="18" spans="1:3" ht="12.75">
      <c r="A18" s="3"/>
      <c r="B18" s="186" t="s">
        <v>94</v>
      </c>
      <c r="C18" s="187">
        <v>5</v>
      </c>
    </row>
    <row r="19" spans="1:11" ht="14.25">
      <c r="A19" s="3"/>
      <c r="B19" s="186" t="s">
        <v>95</v>
      </c>
      <c r="C19" s="187">
        <v>5</v>
      </c>
      <c r="F19" s="41"/>
      <c r="G19" s="46"/>
      <c r="H19" s="24"/>
      <c r="I19" s="24"/>
      <c r="J19" s="24"/>
      <c r="K19" s="3"/>
    </row>
    <row r="20" spans="1:3" ht="12.75">
      <c r="A20" s="3"/>
      <c r="B20" s="186" t="s">
        <v>96</v>
      </c>
      <c r="C20" s="187">
        <v>6</v>
      </c>
    </row>
    <row r="21" spans="1:3" ht="12.75">
      <c r="A21" s="3"/>
      <c r="B21" s="186" t="s">
        <v>97</v>
      </c>
      <c r="C21" s="187">
        <v>7</v>
      </c>
    </row>
    <row r="22" spans="1:11" ht="14.25">
      <c r="A22" s="3"/>
      <c r="B22" s="186" t="s">
        <v>98</v>
      </c>
      <c r="C22" s="187">
        <v>7</v>
      </c>
      <c r="F22" s="41"/>
      <c r="G22" s="46"/>
      <c r="H22" s="24"/>
      <c r="I22" s="24"/>
      <c r="J22" s="24"/>
      <c r="K22" s="3"/>
    </row>
    <row r="23" spans="1:11" ht="14.25">
      <c r="A23" s="3"/>
      <c r="B23" s="186" t="s">
        <v>99</v>
      </c>
      <c r="C23" s="187">
        <v>8</v>
      </c>
      <c r="F23" s="41"/>
      <c r="G23" s="46"/>
      <c r="H23" s="24"/>
      <c r="I23" s="24"/>
      <c r="J23" s="24"/>
      <c r="K23" s="3"/>
    </row>
    <row r="24" spans="1:11" ht="14.25">
      <c r="A24" s="3"/>
      <c r="B24" s="186"/>
      <c r="C24" s="187"/>
      <c r="F24" s="41"/>
      <c r="G24" s="46"/>
      <c r="H24" s="24"/>
      <c r="I24" s="24"/>
      <c r="J24" s="24"/>
      <c r="K24" s="3"/>
    </row>
    <row r="25" spans="1:11" ht="14.25">
      <c r="A25" s="3"/>
      <c r="B25" s="185" t="s">
        <v>100</v>
      </c>
      <c r="C25" s="4"/>
      <c r="F25" s="41"/>
      <c r="G25" s="46"/>
      <c r="H25" s="24"/>
      <c r="I25" s="24"/>
      <c r="J25" s="24"/>
      <c r="K25" s="3"/>
    </row>
    <row r="26" spans="1:11" ht="14.25">
      <c r="A26" s="3"/>
      <c r="B26" s="186" t="s">
        <v>101</v>
      </c>
      <c r="C26" s="187">
        <v>9</v>
      </c>
      <c r="F26" s="41"/>
      <c r="G26" s="46"/>
      <c r="H26" s="24"/>
      <c r="I26" s="24"/>
      <c r="J26" s="24"/>
      <c r="K26" s="3"/>
    </row>
    <row r="27" spans="1:11" ht="14.25">
      <c r="A27" s="3"/>
      <c r="B27" s="186" t="s">
        <v>102</v>
      </c>
      <c r="C27" s="4">
        <v>9</v>
      </c>
      <c r="F27" s="41"/>
      <c r="G27" s="46"/>
      <c r="H27" s="24"/>
      <c r="I27" s="24"/>
      <c r="J27" s="24"/>
      <c r="K27" s="3"/>
    </row>
    <row r="28" spans="1:11" ht="14.25">
      <c r="A28" s="3"/>
      <c r="B28" s="186" t="s">
        <v>103</v>
      </c>
      <c r="C28" s="4">
        <v>9</v>
      </c>
      <c r="F28" s="41"/>
      <c r="G28" s="46"/>
      <c r="H28" s="24"/>
      <c r="I28" s="24"/>
      <c r="J28" s="24"/>
      <c r="K28" s="3"/>
    </row>
    <row r="29" spans="1:3" ht="12.75">
      <c r="A29" s="3"/>
      <c r="B29" s="186" t="s">
        <v>104</v>
      </c>
      <c r="C29" s="4">
        <v>9</v>
      </c>
    </row>
    <row r="30" spans="1:3" ht="12.75">
      <c r="A30" s="3"/>
      <c r="B30" s="186" t="s">
        <v>105</v>
      </c>
      <c r="C30" s="187">
        <v>10</v>
      </c>
    </row>
    <row r="31" spans="1:3" ht="12.75">
      <c r="A31" s="3"/>
      <c r="B31" s="186" t="s">
        <v>106</v>
      </c>
      <c r="C31" s="4">
        <v>10</v>
      </c>
    </row>
    <row r="32" spans="1:3" ht="12.75">
      <c r="A32" s="3"/>
      <c r="B32" s="186" t="s">
        <v>107</v>
      </c>
      <c r="C32" s="4">
        <v>10</v>
      </c>
    </row>
    <row r="33" spans="1:3" ht="12.75">
      <c r="A33" s="3"/>
      <c r="B33" s="186" t="s">
        <v>108</v>
      </c>
      <c r="C33" s="4">
        <v>10</v>
      </c>
    </row>
    <row r="34" spans="1:3" ht="12.75">
      <c r="A34" s="3"/>
      <c r="B34" s="186" t="s">
        <v>109</v>
      </c>
      <c r="C34" s="4">
        <v>10</v>
      </c>
    </row>
    <row r="35" spans="1:3" ht="12.75">
      <c r="A35" s="3"/>
      <c r="B35" s="186" t="s">
        <v>110</v>
      </c>
      <c r="C35" s="4">
        <v>10</v>
      </c>
    </row>
    <row r="36" spans="1:3" ht="12.75">
      <c r="A36" s="3"/>
      <c r="B36" s="186" t="s">
        <v>111</v>
      </c>
      <c r="C36" s="4">
        <v>10</v>
      </c>
    </row>
    <row r="37" spans="1:3" ht="12.75">
      <c r="A37" s="3"/>
      <c r="B37" s="186"/>
      <c r="C37" s="4">
        <v>10</v>
      </c>
    </row>
    <row r="38" spans="1:3" ht="14.25">
      <c r="A38" s="3"/>
      <c r="B38" s="185" t="s">
        <v>112</v>
      </c>
      <c r="C38" s="4"/>
    </row>
    <row r="39" spans="1:3" ht="12.75">
      <c r="A39" s="3"/>
      <c r="B39" s="186" t="s">
        <v>113</v>
      </c>
      <c r="C39" s="187">
        <v>11</v>
      </c>
    </row>
    <row r="40" spans="1:3" ht="12.75">
      <c r="A40" s="3"/>
      <c r="B40" s="186" t="s">
        <v>114</v>
      </c>
      <c r="C40" s="187">
        <v>11</v>
      </c>
    </row>
    <row r="41" spans="1:3" ht="12.75">
      <c r="A41" s="3"/>
      <c r="B41" s="186" t="s">
        <v>115</v>
      </c>
      <c r="C41" s="187">
        <v>11</v>
      </c>
    </row>
    <row r="42" spans="1:3" ht="12.75">
      <c r="A42" s="3"/>
      <c r="B42" s="186" t="s">
        <v>116</v>
      </c>
      <c r="C42" s="187">
        <v>11</v>
      </c>
    </row>
    <row r="43" spans="1:3" ht="12.75">
      <c r="A43" s="3"/>
      <c r="B43" s="186"/>
      <c r="C43" s="187"/>
    </row>
    <row r="44" spans="1:3" ht="14.25">
      <c r="A44" s="3"/>
      <c r="B44" s="185" t="s">
        <v>117</v>
      </c>
      <c r="C44" s="4"/>
    </row>
    <row r="45" spans="1:3" ht="12.75">
      <c r="A45" s="3"/>
      <c r="B45" s="186" t="s">
        <v>118</v>
      </c>
      <c r="C45" s="187">
        <v>12</v>
      </c>
    </row>
    <row r="46" spans="1:3" ht="12.75">
      <c r="A46" s="3"/>
      <c r="B46" s="186" t="s">
        <v>119</v>
      </c>
      <c r="C46" s="187">
        <v>12</v>
      </c>
    </row>
    <row r="47" spans="1:3" ht="12.75">
      <c r="A47" s="3"/>
      <c r="B47" s="186" t="s">
        <v>120</v>
      </c>
      <c r="C47" s="187">
        <v>12</v>
      </c>
    </row>
    <row r="48" spans="1:3" ht="12.75">
      <c r="A48" s="3"/>
      <c r="B48" s="186" t="s">
        <v>121</v>
      </c>
      <c r="C48" s="187">
        <v>12</v>
      </c>
    </row>
    <row r="49" spans="1:3" ht="12.75">
      <c r="A49" s="3"/>
      <c r="B49" s="186" t="s">
        <v>122</v>
      </c>
      <c r="C49" s="187">
        <v>12</v>
      </c>
    </row>
    <row r="50" spans="1:3" ht="12.75">
      <c r="A50" s="3"/>
      <c r="B50" s="186"/>
      <c r="C50" s="187"/>
    </row>
    <row r="51" spans="1:3" ht="14.25">
      <c r="A51" s="3"/>
      <c r="B51" s="185" t="s">
        <v>123</v>
      </c>
      <c r="C51" s="4"/>
    </row>
    <row r="52" spans="1:3" ht="12.75">
      <c r="A52" s="3"/>
      <c r="B52" s="186" t="s">
        <v>124</v>
      </c>
      <c r="C52" s="187">
        <v>13</v>
      </c>
    </row>
    <row r="53" spans="1:3" ht="12.75">
      <c r="A53" s="3"/>
      <c r="B53" s="186" t="s">
        <v>125</v>
      </c>
      <c r="C53" s="187">
        <v>13</v>
      </c>
    </row>
    <row r="54" spans="1:3" ht="12.75">
      <c r="A54" s="3"/>
      <c r="B54" s="186" t="s">
        <v>126</v>
      </c>
      <c r="C54" s="187">
        <v>13</v>
      </c>
    </row>
    <row r="55" spans="1:3" ht="12.75">
      <c r="A55" s="3"/>
      <c r="B55" s="186" t="s">
        <v>127</v>
      </c>
      <c r="C55" s="187">
        <v>13</v>
      </c>
    </row>
    <row r="56" spans="1:3" ht="14.25">
      <c r="A56" s="3"/>
      <c r="B56" s="185"/>
      <c r="C56" s="4"/>
    </row>
    <row r="57" spans="1:3" ht="14.25">
      <c r="A57" s="3"/>
      <c r="B57" s="185" t="s">
        <v>128</v>
      </c>
      <c r="C57" s="4"/>
    </row>
    <row r="58" spans="1:3" ht="12.75">
      <c r="A58" s="3"/>
      <c r="B58" s="186" t="s">
        <v>129</v>
      </c>
      <c r="C58" s="187">
        <v>14</v>
      </c>
    </row>
    <row r="59" spans="1:3" ht="12.75">
      <c r="A59" s="3"/>
      <c r="B59" s="186" t="s">
        <v>130</v>
      </c>
      <c r="C59" s="187">
        <v>14</v>
      </c>
    </row>
    <row r="60" spans="1:3" ht="12.75">
      <c r="A60" s="3"/>
      <c r="B60" s="186" t="s">
        <v>131</v>
      </c>
      <c r="C60" s="187">
        <v>14</v>
      </c>
    </row>
    <row r="61" spans="1:3" ht="12.75">
      <c r="A61" s="3"/>
      <c r="B61" s="186" t="s">
        <v>132</v>
      </c>
      <c r="C61" s="187">
        <v>14</v>
      </c>
    </row>
    <row r="62" spans="1:3" ht="12.75">
      <c r="A62" s="3"/>
      <c r="B62" s="186"/>
      <c r="C62" s="187"/>
    </row>
    <row r="63" spans="1:3" ht="14.25">
      <c r="A63" s="3"/>
      <c r="B63" s="185" t="s">
        <v>133</v>
      </c>
      <c r="C63" s="4"/>
    </row>
    <row r="64" spans="1:3" ht="12.75">
      <c r="A64" s="3"/>
      <c r="B64" s="186" t="s">
        <v>134</v>
      </c>
      <c r="C64" s="187">
        <v>15</v>
      </c>
    </row>
    <row r="65" spans="1:3" ht="12.75">
      <c r="A65" s="3"/>
      <c r="B65" s="186" t="s">
        <v>135</v>
      </c>
      <c r="C65" s="187">
        <v>15</v>
      </c>
    </row>
    <row r="66" spans="1:3" ht="12.75">
      <c r="A66" s="3"/>
      <c r="B66" s="186" t="s">
        <v>136</v>
      </c>
      <c r="C66" s="187">
        <v>15</v>
      </c>
    </row>
    <row r="67" spans="1:3" ht="12.75">
      <c r="A67" s="3"/>
      <c r="B67" s="186" t="s">
        <v>137</v>
      </c>
      <c r="C67" s="187">
        <v>15</v>
      </c>
    </row>
    <row r="68" spans="1:3" ht="12.75">
      <c r="A68" s="3"/>
      <c r="B68" s="186"/>
      <c r="C68" s="187"/>
    </row>
    <row r="69" spans="1:3" ht="14.25">
      <c r="A69" s="3"/>
      <c r="B69" s="185" t="s">
        <v>138</v>
      </c>
      <c r="C69" s="4"/>
    </row>
    <row r="70" spans="1:3" ht="12.75">
      <c r="A70" s="3"/>
      <c r="B70" s="186" t="s">
        <v>139</v>
      </c>
      <c r="C70" s="4"/>
    </row>
    <row r="71" spans="1:3" ht="12.75">
      <c r="A71" s="3"/>
      <c r="B71" s="186" t="s">
        <v>140</v>
      </c>
      <c r="C71" s="187">
        <v>16</v>
      </c>
    </row>
    <row r="72" spans="1:3" ht="12.75">
      <c r="A72" s="3"/>
      <c r="B72" s="186" t="s">
        <v>141</v>
      </c>
      <c r="C72" s="187">
        <v>16</v>
      </c>
    </row>
    <row r="73" spans="1:3" ht="12.75">
      <c r="A73" s="3"/>
      <c r="B73" s="186"/>
      <c r="C73" s="187"/>
    </row>
    <row r="74" spans="1:3" ht="14.25">
      <c r="A74" s="3"/>
      <c r="B74" s="185" t="s">
        <v>142</v>
      </c>
      <c r="C74" s="4"/>
    </row>
    <row r="75" spans="1:3" ht="12.75">
      <c r="A75" s="3"/>
      <c r="B75" s="186" t="s">
        <v>143</v>
      </c>
      <c r="C75" s="187">
        <v>17</v>
      </c>
    </row>
    <row r="76" spans="1:3" ht="12.75">
      <c r="A76" s="3"/>
      <c r="B76" s="186" t="s">
        <v>75</v>
      </c>
      <c r="C76" s="187">
        <v>17</v>
      </c>
    </row>
    <row r="77" spans="1:3" ht="12.75">
      <c r="A77" s="3"/>
      <c r="B77" s="186"/>
      <c r="C77" s="187"/>
    </row>
    <row r="78" spans="1:3" ht="14.25">
      <c r="A78" s="3"/>
      <c r="B78" s="185" t="s">
        <v>144</v>
      </c>
      <c r="C78" s="4"/>
    </row>
    <row r="79" spans="1:3" ht="12.75">
      <c r="A79" s="3"/>
      <c r="B79" s="186" t="s">
        <v>145</v>
      </c>
      <c r="C79" s="187">
        <v>18</v>
      </c>
    </row>
    <row r="80" spans="1:3" ht="12.75">
      <c r="A80" s="3"/>
      <c r="B80" s="186" t="s">
        <v>146</v>
      </c>
      <c r="C80" s="187">
        <v>18</v>
      </c>
    </row>
    <row r="81" spans="1:3" ht="12.75">
      <c r="A81" s="3"/>
      <c r="B81" s="186" t="s">
        <v>147</v>
      </c>
      <c r="C81" s="187">
        <v>18</v>
      </c>
    </row>
    <row r="82" spans="1:3" ht="12.75">
      <c r="A82" s="3"/>
      <c r="B82" s="186" t="s">
        <v>148</v>
      </c>
      <c r="C82" s="187">
        <v>18</v>
      </c>
    </row>
    <row r="83" spans="1:3" ht="12.75">
      <c r="A83" s="3"/>
      <c r="B83" s="186" t="s">
        <v>149</v>
      </c>
      <c r="C83" s="187">
        <v>18</v>
      </c>
    </row>
    <row r="84" spans="1:3" ht="12.75">
      <c r="A84" s="3"/>
      <c r="B84" s="186" t="s">
        <v>150</v>
      </c>
      <c r="C84" s="187">
        <v>19</v>
      </c>
    </row>
    <row r="85" spans="1:3" ht="12.75">
      <c r="A85" s="3"/>
      <c r="B85" s="186" t="s">
        <v>151</v>
      </c>
      <c r="C85" s="187">
        <v>19</v>
      </c>
    </row>
    <row r="86" spans="1:3" ht="12.75">
      <c r="A86" s="3"/>
      <c r="B86" s="186" t="s">
        <v>152</v>
      </c>
      <c r="C86" s="187">
        <v>19</v>
      </c>
    </row>
    <row r="87" spans="1:3" ht="12.75">
      <c r="A87" s="3"/>
      <c r="B87" s="186" t="s">
        <v>153</v>
      </c>
      <c r="C87" s="187">
        <v>19</v>
      </c>
    </row>
    <row r="88" spans="1:3" ht="12.75">
      <c r="A88" s="3"/>
      <c r="B88" s="186" t="s">
        <v>154</v>
      </c>
      <c r="C88" s="187">
        <v>19</v>
      </c>
    </row>
    <row r="89" spans="1:3" ht="12.75">
      <c r="A89" s="3"/>
      <c r="B89" s="186" t="s">
        <v>155</v>
      </c>
      <c r="C89" s="187">
        <v>20</v>
      </c>
    </row>
    <row r="90" spans="1:3" ht="12.75">
      <c r="A90" s="3"/>
      <c r="B90" s="186" t="s">
        <v>156</v>
      </c>
      <c r="C90" s="187">
        <v>20</v>
      </c>
    </row>
    <row r="91" spans="1:3" ht="12.75">
      <c r="A91" s="3"/>
      <c r="B91" s="186"/>
      <c r="C91" s="187"/>
    </row>
    <row r="92" spans="1:3" ht="14.25">
      <c r="A92" s="3"/>
      <c r="B92" s="185" t="s">
        <v>157</v>
      </c>
      <c r="C92" s="4"/>
    </row>
    <row r="93" spans="1:3" ht="12.75">
      <c r="A93" s="3"/>
      <c r="B93" s="186" t="s">
        <v>158</v>
      </c>
      <c r="C93" s="187">
        <v>21</v>
      </c>
    </row>
    <row r="94" spans="1:3" ht="12.75">
      <c r="A94" s="3"/>
      <c r="B94" s="186" t="s">
        <v>159</v>
      </c>
      <c r="C94" s="187">
        <v>21</v>
      </c>
    </row>
    <row r="95" spans="1:3" ht="12.75">
      <c r="A95" s="3"/>
      <c r="B95" s="186" t="s">
        <v>160</v>
      </c>
      <c r="C95" s="187">
        <v>21</v>
      </c>
    </row>
    <row r="96" spans="1:3" ht="12.75">
      <c r="A96" s="3"/>
      <c r="B96" s="3"/>
      <c r="C96" s="3"/>
    </row>
  </sheetData>
  <printOptions/>
  <pageMargins left="0.75" right="0.75" top="1" bottom="1" header="0.5" footer="0.5"/>
  <pageSetup fitToHeight="1" fitToWidth="1" horizontalDpi="1200" verticalDpi="1200" orientation="landscape" scale="67" r:id="rId1"/>
</worksheet>
</file>

<file path=xl/worksheets/sheet10.xml><?xml version="1.0" encoding="utf-8"?>
<worksheet xmlns="http://schemas.openxmlformats.org/spreadsheetml/2006/main" xmlns:r="http://schemas.openxmlformats.org/officeDocument/2006/relationships">
  <dimension ref="A1:M80"/>
  <sheetViews>
    <sheetView tabSelected="1" zoomScale="85" zoomScaleNormal="85" workbookViewId="0" topLeftCell="A1">
      <selection activeCell="N21" sqref="N21"/>
    </sheetView>
  </sheetViews>
  <sheetFormatPr defaultColWidth="9.140625" defaultRowHeight="12.75"/>
  <cols>
    <col min="1" max="1" width="36.28125" style="0" bestFit="1" customWidth="1"/>
    <col min="2" max="6" width="11.7109375" style="0" customWidth="1"/>
    <col min="8" max="11" width="11.7109375" style="0" customWidth="1"/>
    <col min="12" max="12" width="10.28125" style="0" customWidth="1"/>
  </cols>
  <sheetData>
    <row r="1" ht="12.75">
      <c r="A1" s="6" t="s">
        <v>641</v>
      </c>
    </row>
    <row r="2" ht="14.25">
      <c r="A2" s="6" t="s">
        <v>656</v>
      </c>
    </row>
    <row r="3" ht="13.5" customHeight="1"/>
    <row r="4" ht="12.75">
      <c r="A4" s="28"/>
    </row>
    <row r="5" ht="12.75">
      <c r="A5" s="28" t="s">
        <v>47</v>
      </c>
    </row>
    <row r="7" spans="1:12" ht="12.75">
      <c r="A7" s="6"/>
      <c r="B7" s="8" t="s">
        <v>406</v>
      </c>
      <c r="C7" s="8" t="s">
        <v>409</v>
      </c>
      <c r="D7" s="8" t="s">
        <v>410</v>
      </c>
      <c r="E7" s="8" t="s">
        <v>411</v>
      </c>
      <c r="F7" s="48" t="s">
        <v>385</v>
      </c>
      <c r="H7" s="8" t="s">
        <v>401</v>
      </c>
      <c r="I7" s="8" t="s">
        <v>402</v>
      </c>
      <c r="J7" s="8" t="s">
        <v>403</v>
      </c>
      <c r="K7" s="8" t="s">
        <v>404</v>
      </c>
      <c r="L7" s="48" t="s">
        <v>385</v>
      </c>
    </row>
    <row r="8" spans="1:12" ht="12.75">
      <c r="A8" s="6" t="s">
        <v>387</v>
      </c>
      <c r="B8" s="123" t="s">
        <v>486</v>
      </c>
      <c r="C8" s="45" t="s">
        <v>442</v>
      </c>
      <c r="D8" s="45"/>
      <c r="E8" s="45"/>
      <c r="F8" s="49" t="str">
        <f>B8</f>
        <v>1/0</v>
      </c>
      <c r="H8" s="123" t="s">
        <v>484</v>
      </c>
      <c r="I8" s="122" t="s">
        <v>485</v>
      </c>
      <c r="J8" s="122" t="s">
        <v>486</v>
      </c>
      <c r="K8" s="123" t="s">
        <v>487</v>
      </c>
      <c r="L8" s="124" t="s">
        <v>488</v>
      </c>
    </row>
    <row r="9" spans="1:12" ht="12.75">
      <c r="A9" s="6" t="s">
        <v>408</v>
      </c>
      <c r="B9" s="123" t="s">
        <v>484</v>
      </c>
      <c r="C9" s="45"/>
      <c r="D9" s="45"/>
      <c r="E9" s="45"/>
      <c r="F9" s="124" t="s">
        <v>484</v>
      </c>
      <c r="H9" s="45" t="s">
        <v>484</v>
      </c>
      <c r="I9" s="45" t="s">
        <v>484</v>
      </c>
      <c r="J9" s="45" t="s">
        <v>484</v>
      </c>
      <c r="K9" s="45" t="s">
        <v>484</v>
      </c>
      <c r="L9" s="49" t="s">
        <v>484</v>
      </c>
    </row>
    <row r="10" spans="1:12" ht="14.25">
      <c r="A10" s="6" t="s">
        <v>657</v>
      </c>
      <c r="B10" s="126" t="s">
        <v>518</v>
      </c>
      <c r="C10" s="45"/>
      <c r="D10" s="45"/>
      <c r="E10" s="45"/>
      <c r="F10" s="134" t="str">
        <f>B10</f>
        <v>3/21</v>
      </c>
      <c r="H10" s="45" t="s">
        <v>484</v>
      </c>
      <c r="I10" s="45" t="s">
        <v>515</v>
      </c>
      <c r="J10" s="45" t="s">
        <v>516</v>
      </c>
      <c r="K10" s="126" t="s">
        <v>517</v>
      </c>
      <c r="L10" s="49" t="s">
        <v>519</v>
      </c>
    </row>
    <row r="11" spans="1:13" ht="12.75">
      <c r="A11" s="6" t="s">
        <v>424</v>
      </c>
      <c r="B11" s="126" t="s">
        <v>211</v>
      </c>
      <c r="C11" s="45"/>
      <c r="D11" s="45"/>
      <c r="E11" s="45"/>
      <c r="F11" s="132" t="str">
        <f>B11</f>
        <v>0/10</v>
      </c>
      <c r="H11" s="123" t="s">
        <v>212</v>
      </c>
      <c r="I11" s="123" t="s">
        <v>213</v>
      </c>
      <c r="J11" s="45" t="s">
        <v>214</v>
      </c>
      <c r="K11" s="45" t="s">
        <v>215</v>
      </c>
      <c r="L11" s="49" t="s">
        <v>161</v>
      </c>
      <c r="M11" s="120" t="s">
        <v>442</v>
      </c>
    </row>
    <row r="12" spans="1:12" ht="12.75">
      <c r="A12" s="6" t="s">
        <v>360</v>
      </c>
      <c r="B12" s="123" t="s">
        <v>312</v>
      </c>
      <c r="C12" s="45"/>
      <c r="D12" s="45"/>
      <c r="E12" s="45"/>
      <c r="F12" s="49" t="str">
        <f>B12</f>
        <v>5/12</v>
      </c>
      <c r="H12" s="45" t="s">
        <v>216</v>
      </c>
      <c r="I12" s="126" t="s">
        <v>313</v>
      </c>
      <c r="J12" s="123" t="s">
        <v>217</v>
      </c>
      <c r="K12" s="123" t="s">
        <v>561</v>
      </c>
      <c r="L12" s="49" t="s">
        <v>218</v>
      </c>
    </row>
    <row r="13" spans="1:12" ht="12.75">
      <c r="A13" s="6" t="s">
        <v>425</v>
      </c>
      <c r="B13" s="122" t="s">
        <v>490</v>
      </c>
      <c r="C13" s="45"/>
      <c r="D13" s="45"/>
      <c r="E13" s="45"/>
      <c r="F13" s="124" t="s">
        <v>490</v>
      </c>
      <c r="H13" s="94" t="s">
        <v>501</v>
      </c>
      <c r="I13" s="94" t="s">
        <v>522</v>
      </c>
      <c r="J13" s="94" t="s">
        <v>499</v>
      </c>
      <c r="K13" s="94" t="s">
        <v>500</v>
      </c>
      <c r="L13" s="49" t="s">
        <v>162</v>
      </c>
    </row>
    <row r="14" spans="1:12" ht="12.75">
      <c r="A14" s="6" t="s">
        <v>504</v>
      </c>
      <c r="B14" s="45" t="s">
        <v>494</v>
      </c>
      <c r="C14" s="45"/>
      <c r="D14" s="45"/>
      <c r="E14" s="45"/>
      <c r="F14" s="49" t="s">
        <v>494</v>
      </c>
      <c r="H14" s="67" t="s">
        <v>489</v>
      </c>
      <c r="I14" s="125" t="s">
        <v>490</v>
      </c>
      <c r="J14" s="67" t="s">
        <v>491</v>
      </c>
      <c r="K14" s="67" t="s">
        <v>492</v>
      </c>
      <c r="L14" s="49" t="s">
        <v>493</v>
      </c>
    </row>
    <row r="15" spans="1:12" ht="12.75">
      <c r="A15" s="65" t="s">
        <v>385</v>
      </c>
      <c r="B15" s="49" t="s">
        <v>520</v>
      </c>
      <c r="C15" s="49"/>
      <c r="D15" s="49"/>
      <c r="E15" s="49"/>
      <c r="F15" s="49" t="s">
        <v>520</v>
      </c>
      <c r="H15" s="49" t="s">
        <v>521</v>
      </c>
      <c r="I15" s="49" t="s">
        <v>635</v>
      </c>
      <c r="J15" s="49" t="s">
        <v>523</v>
      </c>
      <c r="K15" s="49" t="s">
        <v>220</v>
      </c>
      <c r="L15" s="49" t="s">
        <v>221</v>
      </c>
    </row>
    <row r="16" spans="1:12" s="155" customFormat="1" ht="12.75">
      <c r="A16" s="153"/>
      <c r="B16" s="154"/>
      <c r="C16" s="154"/>
      <c r="D16" s="154"/>
      <c r="E16" s="154"/>
      <c r="F16" s="154"/>
      <c r="H16" s="154"/>
      <c r="I16" s="154"/>
      <c r="J16" s="154"/>
      <c r="K16" s="154"/>
      <c r="L16" s="154"/>
    </row>
    <row r="17" ht="12" customHeight="1"/>
    <row r="18" s="28" customFormat="1" ht="12.75">
      <c r="A18" s="28" t="s">
        <v>48</v>
      </c>
    </row>
    <row r="20" spans="1:12" ht="12.75">
      <c r="A20" s="6"/>
      <c r="B20" s="8" t="s">
        <v>406</v>
      </c>
      <c r="C20" s="8" t="s">
        <v>409</v>
      </c>
      <c r="D20" s="8" t="s">
        <v>410</v>
      </c>
      <c r="E20" s="8" t="s">
        <v>411</v>
      </c>
      <c r="F20" s="48" t="s">
        <v>385</v>
      </c>
      <c r="H20" s="8" t="s">
        <v>401</v>
      </c>
      <c r="I20" s="8" t="s">
        <v>402</v>
      </c>
      <c r="J20" s="8" t="s">
        <v>403</v>
      </c>
      <c r="K20" s="8" t="s">
        <v>404</v>
      </c>
      <c r="L20" s="48" t="s">
        <v>385</v>
      </c>
    </row>
    <row r="21" spans="1:12" ht="12.75">
      <c r="A21" s="6" t="s">
        <v>387</v>
      </c>
      <c r="B21" s="125" t="s">
        <v>486</v>
      </c>
      <c r="C21" s="45"/>
      <c r="D21" s="45"/>
      <c r="E21" s="45"/>
      <c r="F21" s="133" t="str">
        <f aca="true" t="shared" si="0" ref="F21:F27">B21</f>
        <v>1/0</v>
      </c>
      <c r="H21" s="128" t="s">
        <v>484</v>
      </c>
      <c r="I21" s="128" t="s">
        <v>484</v>
      </c>
      <c r="J21" s="128" t="s">
        <v>484</v>
      </c>
      <c r="K21" s="125" t="s">
        <v>486</v>
      </c>
      <c r="L21" s="124" t="s">
        <v>486</v>
      </c>
    </row>
    <row r="22" spans="1:12" ht="12.75">
      <c r="A22" s="6" t="s">
        <v>424</v>
      </c>
      <c r="B22" s="128" t="s">
        <v>595</v>
      </c>
      <c r="C22" s="45"/>
      <c r="D22" s="45"/>
      <c r="E22" s="45"/>
      <c r="F22" s="49" t="str">
        <f t="shared" si="0"/>
        <v>11/247</v>
      </c>
      <c r="H22" s="67" t="s">
        <v>236</v>
      </c>
      <c r="I22" s="128" t="s">
        <v>237</v>
      </c>
      <c r="J22" s="128" t="s">
        <v>238</v>
      </c>
      <c r="K22" s="128" t="s">
        <v>239</v>
      </c>
      <c r="L22" s="49" t="s">
        <v>240</v>
      </c>
    </row>
    <row r="23" spans="1:12" ht="12.75">
      <c r="A23" s="6" t="s">
        <v>360</v>
      </c>
      <c r="B23" s="125" t="s">
        <v>487</v>
      </c>
      <c r="C23" s="45"/>
      <c r="D23" s="45"/>
      <c r="E23" s="45"/>
      <c r="F23" s="133" t="str">
        <f t="shared" si="0"/>
        <v>2/0</v>
      </c>
      <c r="H23" s="128" t="s">
        <v>315</v>
      </c>
      <c r="I23" s="67" t="s">
        <v>241</v>
      </c>
      <c r="J23" s="128" t="s">
        <v>316</v>
      </c>
      <c r="K23" s="128" t="s">
        <v>317</v>
      </c>
      <c r="L23" s="49" t="s">
        <v>242</v>
      </c>
    </row>
    <row r="24" spans="1:12" ht="12.75">
      <c r="A24" s="6" t="s">
        <v>408</v>
      </c>
      <c r="B24" s="128" t="s">
        <v>485</v>
      </c>
      <c r="C24" s="45"/>
      <c r="D24" s="45"/>
      <c r="E24" s="45"/>
      <c r="F24" s="49" t="str">
        <f t="shared" si="0"/>
        <v>3/0</v>
      </c>
      <c r="H24" s="128" t="s">
        <v>484</v>
      </c>
      <c r="I24" s="128" t="s">
        <v>484</v>
      </c>
      <c r="J24" s="128" t="s">
        <v>484</v>
      </c>
      <c r="K24" s="128" t="s">
        <v>484</v>
      </c>
      <c r="L24" s="49" t="s">
        <v>484</v>
      </c>
    </row>
    <row r="25" spans="1:12" ht="12.75">
      <c r="A25" s="6" t="s">
        <v>425</v>
      </c>
      <c r="B25" s="128" t="s">
        <v>503</v>
      </c>
      <c r="C25" s="45"/>
      <c r="D25" s="45"/>
      <c r="E25" s="45"/>
      <c r="F25" s="49" t="str">
        <f t="shared" si="0"/>
        <v>0/3</v>
      </c>
      <c r="H25" s="128" t="s">
        <v>489</v>
      </c>
      <c r="I25" s="128" t="s">
        <v>484</v>
      </c>
      <c r="J25" s="128" t="s">
        <v>484</v>
      </c>
      <c r="K25" s="128" t="s">
        <v>318</v>
      </c>
      <c r="L25" s="49" t="s">
        <v>243</v>
      </c>
    </row>
    <row r="26" spans="1:12" ht="12.75">
      <c r="A26" s="6" t="s">
        <v>441</v>
      </c>
      <c r="B26" s="128" t="s">
        <v>314</v>
      </c>
      <c r="C26" s="45"/>
      <c r="D26" s="45"/>
      <c r="E26" s="45"/>
      <c r="F26" s="49" t="str">
        <f t="shared" si="0"/>
        <v>5/7</v>
      </c>
      <c r="H26" s="128" t="s">
        <v>484</v>
      </c>
      <c r="I26" s="128" t="s">
        <v>484</v>
      </c>
      <c r="J26" s="128" t="s">
        <v>484</v>
      </c>
      <c r="K26" s="128" t="s">
        <v>319</v>
      </c>
      <c r="L26" s="134" t="s">
        <v>319</v>
      </c>
    </row>
    <row r="27" spans="1:12" ht="12.75">
      <c r="A27" s="65" t="s">
        <v>385</v>
      </c>
      <c r="B27" s="124" t="s">
        <v>601</v>
      </c>
      <c r="C27" s="49"/>
      <c r="D27" s="49"/>
      <c r="E27" s="49"/>
      <c r="F27" s="49" t="str">
        <f t="shared" si="0"/>
        <v>22/257</v>
      </c>
      <c r="H27" s="124" t="s">
        <v>602</v>
      </c>
      <c r="I27" s="49" t="s">
        <v>603</v>
      </c>
      <c r="J27" s="124" t="s">
        <v>604</v>
      </c>
      <c r="K27" s="124" t="s">
        <v>605</v>
      </c>
      <c r="L27" s="49" t="s">
        <v>606</v>
      </c>
    </row>
    <row r="30" ht="12.75">
      <c r="A30" s="28" t="s">
        <v>49</v>
      </c>
    </row>
    <row r="32" spans="1:12" ht="12.75">
      <c r="A32" s="6"/>
      <c r="B32" s="8" t="s">
        <v>406</v>
      </c>
      <c r="C32" s="8" t="s">
        <v>409</v>
      </c>
      <c r="D32" s="8" t="s">
        <v>410</v>
      </c>
      <c r="E32" s="8" t="s">
        <v>411</v>
      </c>
      <c r="F32" s="48" t="s">
        <v>385</v>
      </c>
      <c r="H32" s="8" t="s">
        <v>401</v>
      </c>
      <c r="I32" s="8" t="s">
        <v>402</v>
      </c>
      <c r="J32" s="8" t="s">
        <v>403</v>
      </c>
      <c r="K32" s="8" t="s">
        <v>404</v>
      </c>
      <c r="L32" s="48" t="s">
        <v>385</v>
      </c>
    </row>
    <row r="33" spans="1:12" ht="12.75">
      <c r="A33" s="6" t="s">
        <v>387</v>
      </c>
      <c r="B33" s="125" t="s">
        <v>555</v>
      </c>
      <c r="C33" s="45"/>
      <c r="D33" s="45"/>
      <c r="E33" s="45"/>
      <c r="F33" s="133" t="str">
        <f aca="true" t="shared" si="1" ref="F33:F39">B33</f>
        <v>4/0</v>
      </c>
      <c r="H33" s="128" t="s">
        <v>484</v>
      </c>
      <c r="I33" s="125" t="s">
        <v>486</v>
      </c>
      <c r="J33" s="128" t="s">
        <v>484</v>
      </c>
      <c r="K33" s="128" t="s">
        <v>486</v>
      </c>
      <c r="L33" s="124" t="s">
        <v>487</v>
      </c>
    </row>
    <row r="34" spans="1:12" ht="12.75">
      <c r="A34" s="6" t="s">
        <v>424</v>
      </c>
      <c r="B34" s="67" t="s">
        <v>266</v>
      </c>
      <c r="C34" s="45"/>
      <c r="D34" s="45"/>
      <c r="E34" s="45"/>
      <c r="F34" s="49" t="str">
        <f t="shared" si="1"/>
        <v>25/475</v>
      </c>
      <c r="H34" s="67" t="s">
        <v>267</v>
      </c>
      <c r="I34" s="67" t="s">
        <v>268</v>
      </c>
      <c r="J34" s="67" t="s">
        <v>269</v>
      </c>
      <c r="K34" s="67" t="s">
        <v>270</v>
      </c>
      <c r="L34" s="49" t="s">
        <v>271</v>
      </c>
    </row>
    <row r="35" spans="1:12" ht="12.75">
      <c r="A35" s="6" t="s">
        <v>360</v>
      </c>
      <c r="B35" s="125" t="s">
        <v>555</v>
      </c>
      <c r="C35" s="45"/>
      <c r="D35" s="45"/>
      <c r="E35" s="45"/>
      <c r="F35" s="133" t="str">
        <f t="shared" si="1"/>
        <v>4/0</v>
      </c>
      <c r="H35" s="67" t="s">
        <v>272</v>
      </c>
      <c r="I35" s="67" t="s">
        <v>273</v>
      </c>
      <c r="J35" s="128" t="s">
        <v>322</v>
      </c>
      <c r="K35" s="125" t="s">
        <v>554</v>
      </c>
      <c r="L35" s="49" t="s">
        <v>274</v>
      </c>
    </row>
    <row r="36" spans="1:12" ht="12.75">
      <c r="A36" s="6" t="s">
        <v>408</v>
      </c>
      <c r="B36" s="128" t="s">
        <v>320</v>
      </c>
      <c r="C36" s="45"/>
      <c r="D36" s="45"/>
      <c r="E36" s="45"/>
      <c r="F36" s="49" t="str">
        <f t="shared" si="1"/>
        <v>4/4</v>
      </c>
      <c r="H36" s="128" t="s">
        <v>484</v>
      </c>
      <c r="I36" s="128" t="s">
        <v>318</v>
      </c>
      <c r="J36" s="128" t="s">
        <v>323</v>
      </c>
      <c r="K36" s="127" t="s">
        <v>551</v>
      </c>
      <c r="L36" s="124" t="s">
        <v>325</v>
      </c>
    </row>
    <row r="37" spans="1:12" ht="12.75">
      <c r="A37" s="6" t="s">
        <v>425</v>
      </c>
      <c r="B37" s="128" t="s">
        <v>321</v>
      </c>
      <c r="C37" s="45"/>
      <c r="D37" s="45"/>
      <c r="E37" s="45"/>
      <c r="F37" s="49" t="str">
        <f t="shared" si="1"/>
        <v>7/2</v>
      </c>
      <c r="H37" s="67" t="s">
        <v>495</v>
      </c>
      <c r="I37" s="128" t="s">
        <v>324</v>
      </c>
      <c r="J37" s="128" t="s">
        <v>275</v>
      </c>
      <c r="K37" s="67" t="s">
        <v>561</v>
      </c>
      <c r="L37" s="49" t="s">
        <v>276</v>
      </c>
    </row>
    <row r="38" spans="1:12" ht="12.75">
      <c r="A38" s="6" t="s">
        <v>441</v>
      </c>
      <c r="B38" s="128" t="s">
        <v>587</v>
      </c>
      <c r="C38" s="45"/>
      <c r="D38" s="45"/>
      <c r="E38" s="45"/>
      <c r="F38" s="49" t="str">
        <f t="shared" si="1"/>
        <v>0/1</v>
      </c>
      <c r="H38" s="128" t="s">
        <v>486</v>
      </c>
      <c r="I38" s="128" t="s">
        <v>484</v>
      </c>
      <c r="J38" s="128" t="s">
        <v>487</v>
      </c>
      <c r="K38" s="67" t="s">
        <v>515</v>
      </c>
      <c r="L38" s="49" t="s">
        <v>561</v>
      </c>
    </row>
    <row r="39" spans="1:12" ht="12.75">
      <c r="A39" s="65" t="s">
        <v>385</v>
      </c>
      <c r="B39" s="49" t="s">
        <v>277</v>
      </c>
      <c r="C39" s="49"/>
      <c r="D39" s="49"/>
      <c r="E39" s="49"/>
      <c r="F39" s="49" t="str">
        <f t="shared" si="1"/>
        <v>44/482</v>
      </c>
      <c r="H39" s="49" t="s">
        <v>278</v>
      </c>
      <c r="I39" s="124" t="s">
        <v>279</v>
      </c>
      <c r="J39" s="49" t="s">
        <v>280</v>
      </c>
      <c r="K39" s="49" t="s">
        <v>281</v>
      </c>
      <c r="L39" s="49" t="s">
        <v>282</v>
      </c>
    </row>
    <row r="40" ht="12.75">
      <c r="H40" t="s">
        <v>655</v>
      </c>
    </row>
    <row r="42" ht="12.75">
      <c r="A42" s="28" t="s">
        <v>50</v>
      </c>
    </row>
    <row r="44" spans="1:12" ht="12.75">
      <c r="A44" s="6"/>
      <c r="B44" s="8" t="s">
        <v>406</v>
      </c>
      <c r="C44" s="8" t="s">
        <v>409</v>
      </c>
      <c r="D44" s="8" t="s">
        <v>410</v>
      </c>
      <c r="E44" s="8" t="s">
        <v>411</v>
      </c>
      <c r="F44" s="48" t="s">
        <v>385</v>
      </c>
      <c r="H44" s="8" t="s">
        <v>401</v>
      </c>
      <c r="I44" s="8" t="s">
        <v>402</v>
      </c>
      <c r="J44" s="8" t="s">
        <v>403</v>
      </c>
      <c r="K44" s="8" t="s">
        <v>404</v>
      </c>
      <c r="L44" s="48" t="s">
        <v>385</v>
      </c>
    </row>
    <row r="45" spans="1:12" ht="12.75">
      <c r="A45" s="6" t="s">
        <v>387</v>
      </c>
      <c r="B45" s="122" t="s">
        <v>502</v>
      </c>
      <c r="C45" s="45"/>
      <c r="D45" s="45"/>
      <c r="E45" s="45"/>
      <c r="F45" s="49" t="str">
        <f aca="true" t="shared" si="2" ref="F45:F53">B45</f>
        <v>8/34</v>
      </c>
      <c r="H45" s="45" t="s">
        <v>495</v>
      </c>
      <c r="I45" s="121" t="s">
        <v>496</v>
      </c>
      <c r="J45" s="45" t="s">
        <v>497</v>
      </c>
      <c r="K45" s="122" t="s">
        <v>498</v>
      </c>
      <c r="L45" s="49" t="s">
        <v>222</v>
      </c>
    </row>
    <row r="46" spans="1:12" ht="12.75">
      <c r="A46" s="6" t="s">
        <v>408</v>
      </c>
      <c r="B46" s="45" t="s">
        <v>503</v>
      </c>
      <c r="C46" s="45"/>
      <c r="D46" s="45"/>
      <c r="E46" s="45"/>
      <c r="F46" s="49" t="str">
        <f>B46</f>
        <v>0/3</v>
      </c>
      <c r="H46" s="45" t="s">
        <v>484</v>
      </c>
      <c r="I46" s="45" t="s">
        <v>483</v>
      </c>
      <c r="J46" s="45" t="s">
        <v>484</v>
      </c>
      <c r="K46" s="45" t="s">
        <v>484</v>
      </c>
      <c r="L46" s="49" t="s">
        <v>483</v>
      </c>
    </row>
    <row r="47" spans="1:12" ht="14.25">
      <c r="A47" s="6" t="s">
        <v>657</v>
      </c>
      <c r="B47" s="67" t="s">
        <v>529</v>
      </c>
      <c r="C47" s="45"/>
      <c r="D47" s="45"/>
      <c r="E47" s="45"/>
      <c r="F47" s="49" t="s">
        <v>529</v>
      </c>
      <c r="H47" s="127" t="s">
        <v>525</v>
      </c>
      <c r="I47" s="128" t="s">
        <v>526</v>
      </c>
      <c r="J47" s="67" t="s">
        <v>527</v>
      </c>
      <c r="K47" s="67" t="s">
        <v>528</v>
      </c>
      <c r="L47" s="49" t="s">
        <v>540</v>
      </c>
    </row>
    <row r="48" spans="1:12" ht="12.75">
      <c r="A48" s="6" t="s">
        <v>424</v>
      </c>
      <c r="B48" s="45" t="s">
        <v>223</v>
      </c>
      <c r="C48" s="45"/>
      <c r="D48" s="45"/>
      <c r="E48" s="45"/>
      <c r="F48" s="49" t="str">
        <f t="shared" si="2"/>
        <v>0/155</v>
      </c>
      <c r="H48" s="123" t="s">
        <v>224</v>
      </c>
      <c r="I48" s="45" t="s">
        <v>225</v>
      </c>
      <c r="J48" s="45" t="s">
        <v>226</v>
      </c>
      <c r="K48" s="45" t="s">
        <v>227</v>
      </c>
      <c r="L48" s="49" t="s">
        <v>228</v>
      </c>
    </row>
    <row r="49" spans="1:12" ht="12.75">
      <c r="A49" s="6" t="s">
        <v>360</v>
      </c>
      <c r="B49" s="45" t="s">
        <v>482</v>
      </c>
      <c r="C49" s="45"/>
      <c r="D49" s="45"/>
      <c r="E49" s="45"/>
      <c r="F49" s="49" t="str">
        <f t="shared" si="2"/>
        <v>69/39</v>
      </c>
      <c r="H49" s="45" t="s">
        <v>229</v>
      </c>
      <c r="I49" s="45" t="s">
        <v>230</v>
      </c>
      <c r="J49" s="45" t="s">
        <v>231</v>
      </c>
      <c r="K49" s="45" t="s">
        <v>232</v>
      </c>
      <c r="L49" s="49" t="s">
        <v>233</v>
      </c>
    </row>
    <row r="50" spans="1:12" ht="12.75">
      <c r="A50" s="6" t="s">
        <v>425</v>
      </c>
      <c r="B50" s="45" t="s">
        <v>509</v>
      </c>
      <c r="C50" s="45"/>
      <c r="D50" s="45"/>
      <c r="E50" s="45"/>
      <c r="F50" s="49" t="str">
        <f t="shared" si="2"/>
        <v>11/100</v>
      </c>
      <c r="H50" s="45" t="s">
        <v>505</v>
      </c>
      <c r="I50" s="45" t="s">
        <v>506</v>
      </c>
      <c r="J50" s="45" t="s">
        <v>507</v>
      </c>
      <c r="K50" s="126" t="s">
        <v>508</v>
      </c>
      <c r="L50" s="49" t="s">
        <v>513</v>
      </c>
    </row>
    <row r="51" spans="1:12" ht="12.75">
      <c r="A51" s="6" t="s">
        <v>504</v>
      </c>
      <c r="B51" s="45" t="s">
        <v>234</v>
      </c>
      <c r="C51" s="45"/>
      <c r="D51" s="45"/>
      <c r="E51" s="45"/>
      <c r="F51" s="49" t="str">
        <f t="shared" si="2"/>
        <v>0/3683</v>
      </c>
      <c r="H51" s="45" t="s">
        <v>510</v>
      </c>
      <c r="I51" s="45" t="s">
        <v>511</v>
      </c>
      <c r="J51" s="45" t="s">
        <v>512</v>
      </c>
      <c r="K51" s="45" t="s">
        <v>235</v>
      </c>
      <c r="L51" s="49" t="s">
        <v>514</v>
      </c>
    </row>
    <row r="52" spans="1:12" ht="14.25">
      <c r="A52" s="6" t="s">
        <v>658</v>
      </c>
      <c r="B52" s="45" t="s">
        <v>534</v>
      </c>
      <c r="C52" s="45"/>
      <c r="D52" s="45"/>
      <c r="E52" s="45"/>
      <c r="F52" s="49" t="str">
        <f t="shared" si="2"/>
        <v>5/420</v>
      </c>
      <c r="H52" s="45" t="s">
        <v>530</v>
      </c>
      <c r="I52" s="45" t="s">
        <v>531</v>
      </c>
      <c r="J52" s="122" t="s">
        <v>532</v>
      </c>
      <c r="K52" s="45" t="s">
        <v>533</v>
      </c>
      <c r="L52" s="49" t="s">
        <v>541</v>
      </c>
    </row>
    <row r="53" spans="1:12" ht="12.75">
      <c r="A53" s="65" t="s">
        <v>385</v>
      </c>
      <c r="B53" s="49" t="s">
        <v>535</v>
      </c>
      <c r="C53" s="49"/>
      <c r="D53" s="49"/>
      <c r="E53" s="49"/>
      <c r="F53" s="49" t="str">
        <f t="shared" si="2"/>
        <v>335/4901</v>
      </c>
      <c r="H53" s="49" t="s">
        <v>536</v>
      </c>
      <c r="I53" s="49" t="s">
        <v>537</v>
      </c>
      <c r="J53" s="49" t="s">
        <v>538</v>
      </c>
      <c r="K53" s="49" t="s">
        <v>539</v>
      </c>
      <c r="L53" s="49" t="s">
        <v>542</v>
      </c>
    </row>
    <row r="56" ht="12.75">
      <c r="A56" s="28" t="s">
        <v>51</v>
      </c>
    </row>
    <row r="58" spans="1:12" ht="12.75">
      <c r="A58" s="6"/>
      <c r="B58" s="8" t="s">
        <v>406</v>
      </c>
      <c r="C58" s="8" t="s">
        <v>409</v>
      </c>
      <c r="D58" s="8" t="s">
        <v>410</v>
      </c>
      <c r="E58" s="8" t="s">
        <v>411</v>
      </c>
      <c r="F58" s="48" t="s">
        <v>385</v>
      </c>
      <c r="H58" s="8" t="s">
        <v>401</v>
      </c>
      <c r="I58" s="8" t="s">
        <v>402</v>
      </c>
      <c r="J58" s="8" t="s">
        <v>403</v>
      </c>
      <c r="K58" s="8" t="s">
        <v>404</v>
      </c>
      <c r="L58" s="48" t="s">
        <v>385</v>
      </c>
    </row>
    <row r="59" spans="1:12" ht="12.75">
      <c r="A59" s="6" t="s">
        <v>387</v>
      </c>
      <c r="B59" s="67" t="s">
        <v>244</v>
      </c>
      <c r="C59" s="45"/>
      <c r="D59" s="45"/>
      <c r="E59" s="45"/>
      <c r="F59" s="49" t="str">
        <f>B59</f>
        <v>0/49</v>
      </c>
      <c r="H59" s="128" t="s">
        <v>484</v>
      </c>
      <c r="I59" s="67" t="s">
        <v>245</v>
      </c>
      <c r="J59" s="128" t="s">
        <v>486</v>
      </c>
      <c r="K59" s="67" t="s">
        <v>219</v>
      </c>
      <c r="L59" s="49" t="s">
        <v>246</v>
      </c>
    </row>
    <row r="60" spans="1:12" ht="12.75">
      <c r="A60" s="6" t="s">
        <v>424</v>
      </c>
      <c r="B60" s="67" t="s">
        <v>247</v>
      </c>
      <c r="C60" s="45"/>
      <c r="D60" s="45"/>
      <c r="E60" s="45"/>
      <c r="F60" s="49" t="str">
        <f>B60</f>
        <v>3/1637</v>
      </c>
      <c r="H60" s="67" t="s">
        <v>248</v>
      </c>
      <c r="I60" s="67" t="s">
        <v>249</v>
      </c>
      <c r="J60" s="67" t="s">
        <v>250</v>
      </c>
      <c r="K60" s="67" t="s">
        <v>251</v>
      </c>
      <c r="L60" s="49" t="s">
        <v>252</v>
      </c>
    </row>
    <row r="61" spans="1:12" ht="12.75">
      <c r="A61" s="6" t="s">
        <v>360</v>
      </c>
      <c r="B61" s="67" t="s">
        <v>253</v>
      </c>
      <c r="C61" s="45"/>
      <c r="D61" s="45"/>
      <c r="E61" s="45"/>
      <c r="F61" s="49" t="str">
        <f>B61</f>
        <v>93/76</v>
      </c>
      <c r="H61" s="67" t="s">
        <v>254</v>
      </c>
      <c r="I61" s="67" t="s">
        <v>255</v>
      </c>
      <c r="J61" s="67" t="s">
        <v>256</v>
      </c>
      <c r="K61" s="128" t="s">
        <v>257</v>
      </c>
      <c r="L61" s="49" t="s">
        <v>258</v>
      </c>
    </row>
    <row r="62" spans="1:12" ht="12.75">
      <c r="A62" s="6" t="s">
        <v>408</v>
      </c>
      <c r="B62" s="67" t="s">
        <v>587</v>
      </c>
      <c r="C62" s="45"/>
      <c r="D62" s="45"/>
      <c r="E62" s="45"/>
      <c r="F62" s="124" t="s">
        <v>587</v>
      </c>
      <c r="H62" s="67" t="s">
        <v>259</v>
      </c>
      <c r="I62" s="128" t="s">
        <v>484</v>
      </c>
      <c r="J62" s="128" t="s">
        <v>484</v>
      </c>
      <c r="K62" s="128" t="s">
        <v>484</v>
      </c>
      <c r="L62" s="49" t="s">
        <v>259</v>
      </c>
    </row>
    <row r="63" spans="1:12" ht="12.75">
      <c r="A63" s="6" t="s">
        <v>388</v>
      </c>
      <c r="B63" s="67" t="s">
        <v>260</v>
      </c>
      <c r="C63" s="45"/>
      <c r="D63" s="45"/>
      <c r="E63" s="45"/>
      <c r="F63" s="49" t="s">
        <v>260</v>
      </c>
      <c r="H63" s="67" t="s">
        <v>261</v>
      </c>
      <c r="I63" s="67" t="s">
        <v>262</v>
      </c>
      <c r="J63" s="67" t="s">
        <v>263</v>
      </c>
      <c r="K63" s="67" t="s">
        <v>264</v>
      </c>
      <c r="L63" s="49" t="s">
        <v>265</v>
      </c>
    </row>
    <row r="64" spans="1:12" ht="12.75">
      <c r="A64" s="65" t="s">
        <v>385</v>
      </c>
      <c r="B64" s="49" t="s">
        <v>607</v>
      </c>
      <c r="C64" s="49"/>
      <c r="D64" s="49"/>
      <c r="E64" s="49"/>
      <c r="F64" s="49" t="s">
        <v>607</v>
      </c>
      <c r="H64" s="49" t="s">
        <v>608</v>
      </c>
      <c r="I64" s="49" t="s">
        <v>609</v>
      </c>
      <c r="J64" s="49" t="s">
        <v>610</v>
      </c>
      <c r="K64" s="49" t="s">
        <v>611</v>
      </c>
      <c r="L64" s="49" t="s">
        <v>612</v>
      </c>
    </row>
    <row r="66" spans="1:2" ht="12.75">
      <c r="A66" s="28" t="s">
        <v>52</v>
      </c>
      <c r="B66" s="103" t="s">
        <v>442</v>
      </c>
    </row>
    <row r="68" spans="1:12" ht="12.75">
      <c r="A68" s="6"/>
      <c r="B68" s="8" t="s">
        <v>406</v>
      </c>
      <c r="C68" s="8" t="s">
        <v>409</v>
      </c>
      <c r="D68" s="8" t="s">
        <v>410</v>
      </c>
      <c r="E68" s="8" t="s">
        <v>411</v>
      </c>
      <c r="F68" s="48" t="s">
        <v>385</v>
      </c>
      <c r="H68" s="8" t="s">
        <v>401</v>
      </c>
      <c r="I68" s="8" t="s">
        <v>402</v>
      </c>
      <c r="J68" s="8" t="s">
        <v>403</v>
      </c>
      <c r="K68" s="8" t="s">
        <v>404</v>
      </c>
      <c r="L68" s="48" t="s">
        <v>385</v>
      </c>
    </row>
    <row r="69" spans="1:12" ht="12.75">
      <c r="A69" s="6" t="s">
        <v>387</v>
      </c>
      <c r="B69" s="125" t="s">
        <v>326</v>
      </c>
      <c r="C69" s="45"/>
      <c r="D69" s="45"/>
      <c r="E69" s="45"/>
      <c r="F69" s="133" t="str">
        <f>B69</f>
        <v>6/80</v>
      </c>
      <c r="H69" s="67" t="s">
        <v>283</v>
      </c>
      <c r="I69" s="67" t="s">
        <v>284</v>
      </c>
      <c r="J69" s="67" t="s">
        <v>285</v>
      </c>
      <c r="K69" s="67" t="s">
        <v>286</v>
      </c>
      <c r="L69" s="49" t="s">
        <v>287</v>
      </c>
    </row>
    <row r="70" spans="1:12" ht="12.75">
      <c r="A70" s="6" t="s">
        <v>424</v>
      </c>
      <c r="B70" s="67" t="s">
        <v>288</v>
      </c>
      <c r="C70" s="45"/>
      <c r="D70" s="45"/>
      <c r="E70" s="45"/>
      <c r="F70" s="49" t="str">
        <f>B70</f>
        <v>40/3232</v>
      </c>
      <c r="H70" s="67" t="s">
        <v>289</v>
      </c>
      <c r="I70" s="67" t="s">
        <v>290</v>
      </c>
      <c r="J70" s="67" t="s">
        <v>291</v>
      </c>
      <c r="K70" s="67" t="s">
        <v>292</v>
      </c>
      <c r="L70" s="49" t="s">
        <v>293</v>
      </c>
    </row>
    <row r="71" spans="1:12" ht="12.75">
      <c r="A71" s="6" t="s">
        <v>360</v>
      </c>
      <c r="B71" s="128" t="s">
        <v>294</v>
      </c>
      <c r="C71" s="45"/>
      <c r="D71" s="45"/>
      <c r="E71" s="45"/>
      <c r="F71" s="49" t="str">
        <f>B71</f>
        <v>84/54</v>
      </c>
      <c r="H71" s="67" t="s">
        <v>295</v>
      </c>
      <c r="I71" s="67" t="s">
        <v>296</v>
      </c>
      <c r="J71" s="67" t="s">
        <v>297</v>
      </c>
      <c r="K71" s="67" t="s">
        <v>298</v>
      </c>
      <c r="L71" s="49" t="s">
        <v>299</v>
      </c>
    </row>
    <row r="72" spans="1:12" ht="12.75">
      <c r="A72" s="6" t="s">
        <v>408</v>
      </c>
      <c r="B72" s="128" t="s">
        <v>484</v>
      </c>
      <c r="C72" s="45"/>
      <c r="D72" s="45"/>
      <c r="E72" s="45"/>
      <c r="F72" s="124" t="s">
        <v>484</v>
      </c>
      <c r="H72" s="67" t="s">
        <v>219</v>
      </c>
      <c r="I72" s="67" t="s">
        <v>503</v>
      </c>
      <c r="J72" s="67" t="s">
        <v>495</v>
      </c>
      <c r="K72" s="125" t="s">
        <v>487</v>
      </c>
      <c r="L72" s="49" t="s">
        <v>300</v>
      </c>
    </row>
    <row r="73" spans="1:12" ht="12.75">
      <c r="A73" s="6" t="s">
        <v>425</v>
      </c>
      <c r="B73" s="128" t="s">
        <v>301</v>
      </c>
      <c r="C73" s="45"/>
      <c r="D73" s="45"/>
      <c r="E73" s="45"/>
      <c r="F73" s="49" t="s">
        <v>301</v>
      </c>
      <c r="H73" s="67" t="s">
        <v>302</v>
      </c>
      <c r="I73" s="67" t="s">
        <v>303</v>
      </c>
      <c r="J73" s="67" t="s">
        <v>304</v>
      </c>
      <c r="K73" s="67" t="s">
        <v>305</v>
      </c>
      <c r="L73" s="49" t="s">
        <v>306</v>
      </c>
    </row>
    <row r="74" spans="1:12" ht="12.75">
      <c r="A74" s="6" t="s">
        <v>441</v>
      </c>
      <c r="B74" s="128" t="s">
        <v>327</v>
      </c>
      <c r="C74" s="45"/>
      <c r="D74" s="45"/>
      <c r="E74" s="45"/>
      <c r="F74" s="135" t="s">
        <v>327</v>
      </c>
      <c r="H74" s="67" t="s">
        <v>307</v>
      </c>
      <c r="I74" s="128" t="s">
        <v>308</v>
      </c>
      <c r="J74" s="67" t="s">
        <v>309</v>
      </c>
      <c r="K74" s="125" t="s">
        <v>328</v>
      </c>
      <c r="L74" s="49" t="s">
        <v>310</v>
      </c>
    </row>
    <row r="75" spans="1:12" ht="12.75">
      <c r="A75" s="65" t="s">
        <v>385</v>
      </c>
      <c r="B75" s="49" t="s">
        <v>311</v>
      </c>
      <c r="C75" s="49"/>
      <c r="D75" s="49"/>
      <c r="E75" s="49"/>
      <c r="F75" s="49" t="s">
        <v>311</v>
      </c>
      <c r="H75" s="49" t="s">
        <v>581</v>
      </c>
      <c r="I75" s="49" t="s">
        <v>582</v>
      </c>
      <c r="J75" s="49" t="s">
        <v>583</v>
      </c>
      <c r="K75" s="49" t="s">
        <v>584</v>
      </c>
      <c r="L75" s="49" t="s">
        <v>585</v>
      </c>
    </row>
    <row r="78" spans="1:12" ht="24" customHeight="1">
      <c r="A78" s="179" t="s">
        <v>652</v>
      </c>
      <c r="B78" s="179"/>
      <c r="C78" s="179"/>
      <c r="D78" s="179"/>
      <c r="E78" s="179"/>
      <c r="F78" s="179"/>
      <c r="G78" s="179"/>
      <c r="H78" s="179"/>
      <c r="I78" s="179"/>
      <c r="J78" s="179"/>
      <c r="K78" s="179"/>
      <c r="L78" s="179"/>
    </row>
    <row r="79" spans="1:12" ht="12.75">
      <c r="A79" s="180" t="s">
        <v>653</v>
      </c>
      <c r="B79" s="180"/>
      <c r="C79" s="180"/>
      <c r="D79" s="180"/>
      <c r="E79" s="180"/>
      <c r="F79" s="180"/>
      <c r="G79" s="180"/>
      <c r="H79" s="180"/>
      <c r="I79" s="180"/>
      <c r="J79" s="180"/>
      <c r="K79" s="180"/>
      <c r="L79" s="180"/>
    </row>
    <row r="80" spans="1:12" ht="12.75">
      <c r="A80" s="181" t="s">
        <v>654</v>
      </c>
      <c r="B80" s="181"/>
      <c r="C80" s="181"/>
      <c r="D80" s="181"/>
      <c r="E80" s="181"/>
      <c r="F80" s="181"/>
      <c r="G80" s="181"/>
      <c r="H80" s="181"/>
      <c r="I80" s="181"/>
      <c r="J80" s="181"/>
      <c r="K80" s="181"/>
      <c r="L80" s="181"/>
    </row>
  </sheetData>
  <mergeCells count="3">
    <mergeCell ref="A78:L78"/>
    <mergeCell ref="A79:L79"/>
    <mergeCell ref="A80:L80"/>
  </mergeCells>
  <printOptions/>
  <pageMargins left="0.25" right="0.25" top="1" bottom="1" header="0.5" footer="0.5"/>
  <pageSetup horizontalDpi="1200" verticalDpi="1200" orientation="landscape" paperSize="5" r:id="rId1"/>
</worksheet>
</file>

<file path=xl/worksheets/sheet11.xml><?xml version="1.0" encoding="utf-8"?>
<worksheet xmlns="http://schemas.openxmlformats.org/spreadsheetml/2006/main" xmlns:r="http://schemas.openxmlformats.org/officeDocument/2006/relationships">
  <dimension ref="B2:S56"/>
  <sheetViews>
    <sheetView workbookViewId="0" topLeftCell="A1">
      <selection activeCell="K13" sqref="K13"/>
    </sheetView>
  </sheetViews>
  <sheetFormatPr defaultColWidth="9.140625" defaultRowHeight="12.75"/>
  <sheetData>
    <row r="2" spans="2:12" ht="14.25">
      <c r="B2" t="s">
        <v>53</v>
      </c>
      <c r="L2" t="s">
        <v>54</v>
      </c>
    </row>
    <row r="26" spans="8:18" ht="12.75">
      <c r="H26" t="s">
        <v>680</v>
      </c>
      <c r="R26" t="s">
        <v>680</v>
      </c>
    </row>
    <row r="28" spans="2:12" ht="14.25">
      <c r="B28" t="s">
        <v>55</v>
      </c>
      <c r="L28" t="s">
        <v>56</v>
      </c>
    </row>
    <row r="50" spans="8:18" ht="12.75">
      <c r="H50" t="s">
        <v>681</v>
      </c>
      <c r="R50" t="s">
        <v>681</v>
      </c>
    </row>
    <row r="53" spans="2:19" ht="27.75" customHeight="1">
      <c r="B53" s="180" t="s">
        <v>0</v>
      </c>
      <c r="C53" s="180"/>
      <c r="D53" s="180"/>
      <c r="E53" s="180"/>
      <c r="F53" s="180"/>
      <c r="G53" s="180"/>
      <c r="H53" s="180"/>
      <c r="I53" s="180"/>
      <c r="J53" s="180"/>
      <c r="K53" s="180"/>
      <c r="L53" s="180"/>
      <c r="M53" s="180"/>
      <c r="N53" s="180"/>
      <c r="O53" s="180"/>
      <c r="P53" s="180"/>
      <c r="Q53" s="180"/>
      <c r="R53" s="180"/>
      <c r="S53" s="180"/>
    </row>
    <row r="54" ht="12.75">
      <c r="B54" t="s">
        <v>1</v>
      </c>
    </row>
    <row r="56" ht="12.75">
      <c r="B56" t="s">
        <v>645</v>
      </c>
    </row>
  </sheetData>
  <mergeCells count="1">
    <mergeCell ref="B53:S53"/>
  </mergeCells>
  <printOptions/>
  <pageMargins left="0.75" right="0.75" top="1" bottom="1" header="0.5" footer="0.5"/>
  <pageSetup horizontalDpi="1200" verticalDpi="1200" orientation="portrait" r:id="rId2"/>
  <drawing r:id="rId1"/>
</worksheet>
</file>

<file path=xl/worksheets/sheet12.xml><?xml version="1.0" encoding="utf-8"?>
<worksheet xmlns="http://schemas.openxmlformats.org/spreadsheetml/2006/main" xmlns:r="http://schemas.openxmlformats.org/officeDocument/2006/relationships">
  <dimension ref="A1:S84"/>
  <sheetViews>
    <sheetView workbookViewId="0" topLeftCell="A1">
      <selection activeCell="K57" sqref="K57"/>
    </sheetView>
  </sheetViews>
  <sheetFormatPr defaultColWidth="9.140625" defaultRowHeight="12.75"/>
  <sheetData>
    <row r="1" spans="2:11" ht="14.25">
      <c r="B1" t="s">
        <v>57</v>
      </c>
      <c r="K1" t="s">
        <v>58</v>
      </c>
    </row>
    <row r="25" spans="9:18" ht="12.75">
      <c r="I25" t="s">
        <v>680</v>
      </c>
      <c r="K25" t="s">
        <v>2</v>
      </c>
      <c r="R25" t="s">
        <v>680</v>
      </c>
    </row>
    <row r="27" spans="2:11" ht="14.25">
      <c r="B27" t="s">
        <v>59</v>
      </c>
      <c r="K27" t="s">
        <v>60</v>
      </c>
    </row>
    <row r="50" spans="9:19" ht="12.75">
      <c r="I50" s="149" t="s">
        <v>680</v>
      </c>
      <c r="S50" s="149" t="s">
        <v>680</v>
      </c>
    </row>
    <row r="51" spans="9:19" ht="12.75">
      <c r="I51" s="149"/>
      <c r="S51" s="149"/>
    </row>
    <row r="52" ht="14.25">
      <c r="B52" t="s">
        <v>61</v>
      </c>
    </row>
    <row r="77" ht="12.75">
      <c r="G77" t="s">
        <v>3</v>
      </c>
    </row>
    <row r="81" spans="1:19" ht="25.5" customHeight="1">
      <c r="A81" s="181" t="s">
        <v>0</v>
      </c>
      <c r="B81" s="181"/>
      <c r="C81" s="181"/>
      <c r="D81" s="181"/>
      <c r="E81" s="181"/>
      <c r="F81" s="181"/>
      <c r="G81" s="181"/>
      <c r="H81" s="181"/>
      <c r="I81" s="181"/>
      <c r="J81" s="181"/>
      <c r="K81" s="181"/>
      <c r="L81" s="181"/>
      <c r="M81" s="181"/>
      <c r="N81" s="181"/>
      <c r="O81" s="181"/>
      <c r="P81" s="181"/>
      <c r="Q81" s="181"/>
      <c r="R81" s="181"/>
      <c r="S81" s="181"/>
    </row>
    <row r="82" ht="12.75">
      <c r="A82" t="s">
        <v>4</v>
      </c>
    </row>
    <row r="84" ht="12.75">
      <c r="A84" t="s">
        <v>645</v>
      </c>
    </row>
  </sheetData>
  <mergeCells count="1">
    <mergeCell ref="A81:S81"/>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2:Q58"/>
  <sheetViews>
    <sheetView workbookViewId="0" topLeftCell="A1">
      <selection activeCell="K57" sqref="K57"/>
    </sheetView>
  </sheetViews>
  <sheetFormatPr defaultColWidth="9.140625" defaultRowHeight="12.75"/>
  <sheetData>
    <row r="2" spans="2:11" ht="14.25">
      <c r="B2" t="s">
        <v>62</v>
      </c>
      <c r="K2" t="s">
        <v>63</v>
      </c>
    </row>
    <row r="26" spans="8:17" ht="12.75">
      <c r="H26" t="s">
        <v>680</v>
      </c>
      <c r="Q26" t="s">
        <v>680</v>
      </c>
    </row>
    <row r="28" spans="2:11" ht="14.25">
      <c r="B28" t="s">
        <v>64</v>
      </c>
      <c r="K28" t="s">
        <v>65</v>
      </c>
    </row>
    <row r="50" spans="5:14" ht="12.75">
      <c r="E50" t="s">
        <v>3</v>
      </c>
      <c r="N50" t="s">
        <v>3</v>
      </c>
    </row>
    <row r="55" spans="2:17" ht="38.25" customHeight="1">
      <c r="B55" s="180" t="s">
        <v>0</v>
      </c>
      <c r="C55" s="180"/>
      <c r="D55" s="180"/>
      <c r="E55" s="180"/>
      <c r="F55" s="180"/>
      <c r="G55" s="180"/>
      <c r="H55" s="180"/>
      <c r="I55" s="180"/>
      <c r="J55" s="180"/>
      <c r="K55" s="180"/>
      <c r="L55" s="180"/>
      <c r="M55" s="180"/>
      <c r="N55" s="180"/>
      <c r="O55" s="180"/>
      <c r="P55" s="180"/>
      <c r="Q55" s="180"/>
    </row>
    <row r="56" ht="12.75">
      <c r="B56" t="s">
        <v>5</v>
      </c>
    </row>
    <row r="58" ht="12.75">
      <c r="B58" t="s">
        <v>645</v>
      </c>
    </row>
  </sheetData>
  <mergeCells count="1">
    <mergeCell ref="B55:Q55"/>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2:T76"/>
  <sheetViews>
    <sheetView workbookViewId="0" topLeftCell="A1">
      <pane xSplit="10950" topLeftCell="A1" activePane="topLeft" state="split"/>
      <selection pane="topLeft" activeCell="F37" sqref="F37"/>
      <selection pane="topRight" activeCell="C37" sqref="C37"/>
    </sheetView>
  </sheetViews>
  <sheetFormatPr defaultColWidth="9.140625" defaultRowHeight="12.75"/>
  <sheetData>
    <row r="2" spans="1:13" ht="14.25">
      <c r="A2" t="s">
        <v>66</v>
      </c>
      <c r="M2" t="s">
        <v>67</v>
      </c>
    </row>
    <row r="28" spans="9:19" ht="12.75">
      <c r="I28" t="s">
        <v>680</v>
      </c>
      <c r="S28" t="s">
        <v>680</v>
      </c>
    </row>
    <row r="30" spans="1:20" ht="30.75" customHeight="1">
      <c r="A30" s="150" t="s">
        <v>6</v>
      </c>
      <c r="L30" s="180" t="s">
        <v>13</v>
      </c>
      <c r="M30" s="180"/>
      <c r="N30" s="180"/>
      <c r="O30" s="180"/>
      <c r="P30" s="180"/>
      <c r="Q30" s="180"/>
      <c r="R30" s="180"/>
      <c r="S30" s="180"/>
      <c r="T30" s="180"/>
    </row>
    <row r="31" spans="1:20" ht="24" customHeight="1">
      <c r="A31" t="s">
        <v>7</v>
      </c>
      <c r="L31" s="180" t="s">
        <v>14</v>
      </c>
      <c r="M31" s="180"/>
      <c r="N31" s="180"/>
      <c r="O31" s="180"/>
      <c r="P31" s="180"/>
      <c r="Q31" s="180"/>
      <c r="R31" s="180"/>
      <c r="S31" s="180"/>
      <c r="T31" s="180"/>
    </row>
    <row r="32" spans="1:20" ht="28.5" customHeight="1">
      <c r="A32" t="s">
        <v>8</v>
      </c>
      <c r="L32" s="180" t="s">
        <v>15</v>
      </c>
      <c r="M32" s="180"/>
      <c r="N32" s="180"/>
      <c r="O32" s="180"/>
      <c r="P32" s="180"/>
      <c r="Q32" s="180"/>
      <c r="R32" s="180"/>
      <c r="S32" s="180"/>
      <c r="T32" s="180"/>
    </row>
    <row r="33" spans="1:12" ht="16.5" customHeight="1">
      <c r="A33" t="s">
        <v>9</v>
      </c>
      <c r="L33" t="s">
        <v>16</v>
      </c>
    </row>
    <row r="34" ht="12.75">
      <c r="A34" t="s">
        <v>10</v>
      </c>
    </row>
    <row r="35" ht="12.75">
      <c r="A35" t="s">
        <v>11</v>
      </c>
    </row>
    <row r="36" ht="12.75">
      <c r="A36" t="s">
        <v>12</v>
      </c>
    </row>
    <row r="39" spans="2:12" ht="14.25">
      <c r="B39" t="s">
        <v>68</v>
      </c>
      <c r="L39" t="s">
        <v>69</v>
      </c>
    </row>
    <row r="65" spans="8:19" ht="12.75">
      <c r="H65" t="s">
        <v>680</v>
      </c>
      <c r="S65" t="s">
        <v>680</v>
      </c>
    </row>
    <row r="67" spans="1:20" ht="25.5" customHeight="1">
      <c r="A67" s="180" t="s">
        <v>17</v>
      </c>
      <c r="B67" s="180"/>
      <c r="C67" s="180"/>
      <c r="D67" s="180"/>
      <c r="E67" s="180"/>
      <c r="F67" s="180"/>
      <c r="G67" s="180"/>
      <c r="H67" s="180"/>
      <c r="I67" s="180"/>
      <c r="J67" s="180"/>
      <c r="L67" s="180" t="s">
        <v>20</v>
      </c>
      <c r="M67" s="180"/>
      <c r="N67" s="180"/>
      <c r="O67" s="180"/>
      <c r="P67" s="180"/>
      <c r="Q67" s="180"/>
      <c r="R67" s="180"/>
      <c r="S67" s="180"/>
      <c r="T67" s="180"/>
    </row>
    <row r="68" spans="1:20" ht="23.25" customHeight="1">
      <c r="A68" s="150" t="s">
        <v>18</v>
      </c>
      <c r="L68" s="180" t="s">
        <v>166</v>
      </c>
      <c r="M68" s="180"/>
      <c r="N68" s="180"/>
      <c r="O68" s="180"/>
      <c r="P68" s="180"/>
      <c r="Q68" s="180"/>
      <c r="R68" s="180"/>
      <c r="S68" s="180"/>
      <c r="T68" s="180"/>
    </row>
    <row r="69" ht="12.75">
      <c r="A69" t="s">
        <v>19</v>
      </c>
    </row>
    <row r="75" spans="1:20" ht="40.5" customHeight="1">
      <c r="A75" s="180" t="s">
        <v>167</v>
      </c>
      <c r="B75" s="180"/>
      <c r="C75" s="180"/>
      <c r="D75" s="180"/>
      <c r="E75" s="180"/>
      <c r="F75" s="180"/>
      <c r="G75" s="180"/>
      <c r="H75" s="180"/>
      <c r="I75" s="180"/>
      <c r="J75" s="180"/>
      <c r="K75" s="180"/>
      <c r="L75" s="180"/>
      <c r="M75" s="180"/>
      <c r="N75" s="180"/>
      <c r="O75" s="180"/>
      <c r="P75" s="180"/>
      <c r="Q75" s="180"/>
      <c r="R75" s="180"/>
      <c r="S75" s="180"/>
      <c r="T75" s="180"/>
    </row>
    <row r="76" ht="12.75">
      <c r="A76" t="s">
        <v>645</v>
      </c>
    </row>
  </sheetData>
  <mergeCells count="7">
    <mergeCell ref="L68:T68"/>
    <mergeCell ref="A75:T75"/>
    <mergeCell ref="L30:T30"/>
    <mergeCell ref="L31:T31"/>
    <mergeCell ref="L32:T32"/>
    <mergeCell ref="A67:J67"/>
    <mergeCell ref="L67:T67"/>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2:T66"/>
  <sheetViews>
    <sheetView workbookViewId="0" topLeftCell="A1">
      <pane xSplit="10" topLeftCell="K1" activePane="topRight" state="frozen"/>
      <selection pane="topLeft" activeCell="A1" sqref="A1"/>
      <selection pane="topRight" activeCell="I31" sqref="I31"/>
    </sheetView>
  </sheetViews>
  <sheetFormatPr defaultColWidth="9.140625" defaultRowHeight="12.75"/>
  <cols>
    <col min="9" max="9" width="14.28125" style="0" customWidth="1"/>
    <col min="10" max="10" width="16.8515625" style="0" customWidth="1"/>
  </cols>
  <sheetData>
    <row r="2" spans="1:11" ht="14.25">
      <c r="A2" t="s">
        <v>70</v>
      </c>
      <c r="K2" t="s">
        <v>71</v>
      </c>
    </row>
    <row r="28" spans="9:18" ht="12.75">
      <c r="I28" t="s">
        <v>680</v>
      </c>
      <c r="R28" t="s">
        <v>680</v>
      </c>
    </row>
    <row r="30" spans="1:20" ht="25.5" customHeight="1">
      <c r="A30" s="150" t="s">
        <v>169</v>
      </c>
      <c r="L30" s="180" t="s">
        <v>171</v>
      </c>
      <c r="M30" s="180"/>
      <c r="N30" s="180"/>
      <c r="O30" s="180"/>
      <c r="P30" s="180"/>
      <c r="Q30" s="180"/>
      <c r="R30" s="180"/>
      <c r="S30" s="180"/>
      <c r="T30" s="180"/>
    </row>
    <row r="31" ht="12.75">
      <c r="A31" t="s">
        <v>170</v>
      </c>
    </row>
    <row r="34" spans="1:11" ht="14.25">
      <c r="A34" t="s">
        <v>72</v>
      </c>
      <c r="K34" t="s">
        <v>73</v>
      </c>
    </row>
    <row r="61" spans="8:18" ht="12.75">
      <c r="H61" t="s">
        <v>680</v>
      </c>
      <c r="R61" t="s">
        <v>680</v>
      </c>
    </row>
    <row r="63" spans="1:20" ht="24" customHeight="1">
      <c r="A63" t="s">
        <v>172</v>
      </c>
      <c r="K63" s="181" t="s">
        <v>175</v>
      </c>
      <c r="L63" s="181"/>
      <c r="M63" s="181"/>
      <c r="N63" s="181"/>
      <c r="O63" s="181"/>
      <c r="P63" s="181"/>
      <c r="Q63" s="181"/>
      <c r="R63" s="181"/>
      <c r="S63" s="181"/>
      <c r="T63" s="181"/>
    </row>
    <row r="64" spans="1:11" ht="12.75">
      <c r="A64" t="s">
        <v>12</v>
      </c>
      <c r="K64" t="s">
        <v>176</v>
      </c>
    </row>
    <row r="65" ht="12.75">
      <c r="A65" t="s">
        <v>173</v>
      </c>
    </row>
    <row r="66" ht="12.75">
      <c r="A66" t="s">
        <v>174</v>
      </c>
    </row>
  </sheetData>
  <mergeCells count="2">
    <mergeCell ref="L30:T30"/>
    <mergeCell ref="K63:T63"/>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E46:E46"/>
  <sheetViews>
    <sheetView workbookViewId="0" topLeftCell="A1">
      <selection activeCell="C5" sqref="C5"/>
    </sheetView>
  </sheetViews>
  <sheetFormatPr defaultColWidth="9.140625" defaultRowHeight="12.75"/>
  <sheetData>
    <row r="46" ht="12.75">
      <c r="E46" t="s">
        <v>645</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F35"/>
  <sheetViews>
    <sheetView zoomScale="85" zoomScaleNormal="85" workbookViewId="0" topLeftCell="A1">
      <selection activeCell="J11" sqref="J11"/>
    </sheetView>
  </sheetViews>
  <sheetFormatPr defaultColWidth="9.140625" defaultRowHeight="12.75"/>
  <cols>
    <col min="1" max="1" width="43.57421875" style="0" bestFit="1" customWidth="1"/>
    <col min="2" max="3" width="10.421875" style="0" bestFit="1" customWidth="1"/>
    <col min="4" max="4" width="15.57421875" style="0" bestFit="1" customWidth="1"/>
    <col min="5" max="5" width="10.421875" style="0" bestFit="1" customWidth="1"/>
  </cols>
  <sheetData>
    <row r="1" ht="12.75">
      <c r="A1" s="6" t="s">
        <v>637</v>
      </c>
    </row>
    <row r="2" ht="12.75">
      <c r="A2" s="6" t="s">
        <v>452</v>
      </c>
    </row>
    <row r="3" ht="12.75">
      <c r="A3" s="6" t="s">
        <v>74</v>
      </c>
    </row>
    <row r="5" spans="1:6" ht="12.75">
      <c r="A5" s="3"/>
      <c r="B5" s="8" t="s">
        <v>388</v>
      </c>
      <c r="C5" s="8" t="s">
        <v>360</v>
      </c>
      <c r="D5" s="8" t="s">
        <v>447</v>
      </c>
      <c r="E5" s="8" t="s">
        <v>363</v>
      </c>
      <c r="F5" s="3"/>
    </row>
    <row r="6" spans="1:6" ht="12.75">
      <c r="A6" s="6" t="s">
        <v>448</v>
      </c>
      <c r="B6" s="137">
        <v>0.678</v>
      </c>
      <c r="C6" s="137">
        <f>6330%/100</f>
        <v>0.633</v>
      </c>
      <c r="D6" s="137">
        <v>0.406</v>
      </c>
      <c r="E6" s="137">
        <v>0.595</v>
      </c>
      <c r="F6" s="4"/>
    </row>
    <row r="7" spans="1:6" ht="12.75">
      <c r="A7" s="6" t="s">
        <v>449</v>
      </c>
      <c r="B7" s="137">
        <v>0.037</v>
      </c>
      <c r="C7" s="137">
        <v>0.04</v>
      </c>
      <c r="D7" s="137">
        <v>0.024</v>
      </c>
      <c r="E7" s="160">
        <v>0.018</v>
      </c>
      <c r="F7" s="4"/>
    </row>
    <row r="8" spans="1:6" ht="12.75">
      <c r="A8" s="6" t="s">
        <v>450</v>
      </c>
      <c r="B8" s="137">
        <v>0.211</v>
      </c>
      <c r="C8" s="137">
        <v>0.219</v>
      </c>
      <c r="D8" s="137">
        <v>0.37</v>
      </c>
      <c r="E8" s="137">
        <v>0.271</v>
      </c>
      <c r="F8" s="4"/>
    </row>
    <row r="9" spans="1:6" ht="12.75">
      <c r="A9" s="6" t="s">
        <v>451</v>
      </c>
      <c r="B9" s="137">
        <v>0.013</v>
      </c>
      <c r="C9" s="137">
        <v>0.053</v>
      </c>
      <c r="D9" s="137">
        <v>0.043</v>
      </c>
      <c r="E9" s="137">
        <v>0.078</v>
      </c>
      <c r="F9" s="4"/>
    </row>
    <row r="10" spans="1:6" ht="12.75">
      <c r="A10" s="6" t="s">
        <v>363</v>
      </c>
      <c r="B10" s="137">
        <v>0.061</v>
      </c>
      <c r="C10" s="137">
        <v>0.055</v>
      </c>
      <c r="D10" s="137">
        <v>0.157</v>
      </c>
      <c r="E10" s="137">
        <v>0.038</v>
      </c>
      <c r="F10" s="4"/>
    </row>
    <row r="11" spans="1:6" ht="14.25">
      <c r="A11" s="17" t="s">
        <v>359</v>
      </c>
      <c r="B11" s="138">
        <f>SUM(B6:B10)</f>
        <v>1</v>
      </c>
      <c r="C11" s="138">
        <f>SUM(C6:C10)</f>
        <v>1</v>
      </c>
      <c r="D11" s="138">
        <f>SUM(D6:D10)</f>
        <v>1</v>
      </c>
      <c r="E11" s="138">
        <f>SUM(E6:E10)</f>
        <v>1</v>
      </c>
      <c r="F11" s="4"/>
    </row>
    <row r="14" ht="12.75">
      <c r="A14" s="6" t="s">
        <v>452</v>
      </c>
    </row>
    <row r="15" ht="12.75">
      <c r="A15" s="6" t="s">
        <v>75</v>
      </c>
    </row>
    <row r="18" spans="1:6" ht="12.75">
      <c r="A18" s="3"/>
      <c r="B18" s="8" t="s">
        <v>388</v>
      </c>
      <c r="C18" s="8" t="s">
        <v>360</v>
      </c>
      <c r="D18" s="8" t="s">
        <v>447</v>
      </c>
      <c r="E18" s="8" t="s">
        <v>363</v>
      </c>
      <c r="F18" s="3"/>
    </row>
    <row r="19" spans="1:6" ht="12.75">
      <c r="A19" s="6" t="s">
        <v>481</v>
      </c>
      <c r="B19" s="139">
        <v>0.118</v>
      </c>
      <c r="C19" s="139">
        <v>0.074</v>
      </c>
      <c r="D19" s="139">
        <v>0.251</v>
      </c>
      <c r="E19" s="139">
        <v>0.251</v>
      </c>
      <c r="F19" s="3"/>
    </row>
    <row r="20" spans="1:6" ht="12.75">
      <c r="A20" s="6" t="s">
        <v>367</v>
      </c>
      <c r="B20" s="139">
        <v>0.102</v>
      </c>
      <c r="C20" s="139">
        <v>0.032</v>
      </c>
      <c r="D20" s="139">
        <v>0.104</v>
      </c>
      <c r="E20" s="139">
        <v>0.152</v>
      </c>
      <c r="F20" s="3"/>
    </row>
    <row r="21" spans="1:6" ht="12.75">
      <c r="A21" s="6" t="s">
        <v>368</v>
      </c>
      <c r="B21" s="139">
        <v>0.234</v>
      </c>
      <c r="C21" s="139">
        <v>0.145</v>
      </c>
      <c r="D21" s="139">
        <v>0.244</v>
      </c>
      <c r="E21" s="139">
        <v>0.179</v>
      </c>
      <c r="F21" s="3"/>
    </row>
    <row r="22" spans="1:6" ht="12.75">
      <c r="A22" s="6" t="s">
        <v>370</v>
      </c>
      <c r="B22" s="139">
        <v>0.055</v>
      </c>
      <c r="C22" s="139">
        <v>0.129</v>
      </c>
      <c r="D22" s="139">
        <v>0.058</v>
      </c>
      <c r="E22" s="139">
        <v>0.02</v>
      </c>
      <c r="F22" s="3"/>
    </row>
    <row r="23" spans="1:6" ht="12.75">
      <c r="A23" s="6" t="s">
        <v>371</v>
      </c>
      <c r="B23" s="139">
        <v>0.052</v>
      </c>
      <c r="C23" s="139">
        <v>0.004</v>
      </c>
      <c r="D23" s="139">
        <v>0.024</v>
      </c>
      <c r="E23" s="139">
        <v>0.065</v>
      </c>
      <c r="F23" s="3"/>
    </row>
    <row r="24" spans="1:6" ht="12.75">
      <c r="A24" s="6" t="s">
        <v>377</v>
      </c>
      <c r="B24" s="139">
        <v>0.013</v>
      </c>
      <c r="C24" s="139">
        <v>0.045</v>
      </c>
      <c r="D24" s="139">
        <v>0.036</v>
      </c>
      <c r="E24" s="139">
        <v>0.034</v>
      </c>
      <c r="F24" s="3"/>
    </row>
    <row r="25" spans="1:6" ht="12.75">
      <c r="A25" s="6" t="s">
        <v>381</v>
      </c>
      <c r="B25" s="139">
        <v>0.275</v>
      </c>
      <c r="C25" s="139">
        <v>0.529</v>
      </c>
      <c r="D25" s="139">
        <v>0.235</v>
      </c>
      <c r="E25" s="139">
        <v>0.247</v>
      </c>
      <c r="F25" s="3"/>
    </row>
    <row r="26" spans="1:6" ht="12.75">
      <c r="A26" s="6" t="s">
        <v>453</v>
      </c>
      <c r="B26" s="139">
        <v>0.151</v>
      </c>
      <c r="C26" s="139">
        <v>0.042</v>
      </c>
      <c r="D26" s="139">
        <v>0.048</v>
      </c>
      <c r="E26" s="139">
        <v>0.052</v>
      </c>
      <c r="F26" s="3"/>
    </row>
    <row r="27" spans="1:6" ht="14.25">
      <c r="A27" s="17" t="s">
        <v>359</v>
      </c>
      <c r="B27" s="136">
        <f>SUM(B19:B26)</f>
        <v>1</v>
      </c>
      <c r="C27" s="136">
        <f>SUM(C19:C26)</f>
        <v>1</v>
      </c>
      <c r="D27" s="136">
        <f>SUM(D19:D26)</f>
        <v>1</v>
      </c>
      <c r="E27" s="136">
        <f>SUM(E19:E26)</f>
        <v>1</v>
      </c>
      <c r="F27" s="3"/>
    </row>
    <row r="30" spans="1:5" ht="41.25" customHeight="1">
      <c r="A30" s="180" t="s">
        <v>642</v>
      </c>
      <c r="B30" s="180"/>
      <c r="C30" s="180"/>
      <c r="D30" s="180"/>
      <c r="E30" s="180"/>
    </row>
    <row r="31" ht="12.75" customHeight="1">
      <c r="A31" t="s">
        <v>643</v>
      </c>
    </row>
    <row r="32" spans="1:5" ht="26.25" customHeight="1">
      <c r="A32" s="180" t="s">
        <v>644</v>
      </c>
      <c r="B32" s="180"/>
      <c r="C32" s="180"/>
      <c r="D32" s="180"/>
      <c r="E32" s="180"/>
    </row>
    <row r="35" ht="12.75">
      <c r="A35" t="s">
        <v>645</v>
      </c>
    </row>
  </sheetData>
  <mergeCells count="2">
    <mergeCell ref="A30:E30"/>
    <mergeCell ref="A32:E32"/>
  </mergeCells>
  <printOptions/>
  <pageMargins left="0.75" right="0.75" top="1" bottom="1" header="0.5" footer="0.5"/>
  <pageSetup horizontalDpi="1200" verticalDpi="12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L71"/>
  <sheetViews>
    <sheetView zoomScale="85" zoomScaleNormal="85" workbookViewId="0" topLeftCell="A19">
      <selection activeCell="E16" sqref="E16"/>
    </sheetView>
  </sheetViews>
  <sheetFormatPr defaultColWidth="9.140625" defaultRowHeight="12.75"/>
  <cols>
    <col min="1" max="1" width="22.57421875" style="0" customWidth="1"/>
    <col min="2" max="5" width="8.00390625" style="0" bestFit="1" customWidth="1"/>
    <col min="8" max="11" width="8.00390625" style="0" bestFit="1" customWidth="1"/>
    <col min="12" max="13" width="12.421875" style="0" customWidth="1"/>
  </cols>
  <sheetData>
    <row r="1" ht="12.75">
      <c r="A1" s="1" t="s">
        <v>638</v>
      </c>
    </row>
    <row r="2" ht="14.25">
      <c r="A2" s="6" t="s">
        <v>659</v>
      </c>
    </row>
    <row r="3" ht="12.75">
      <c r="A3" s="1" t="s">
        <v>164</v>
      </c>
    </row>
    <row r="4" ht="12.75">
      <c r="A4" s="7"/>
    </row>
    <row r="5" spans="2:11" s="3" customFormat="1" ht="13.5" customHeight="1">
      <c r="B5" s="8" t="s">
        <v>355</v>
      </c>
      <c r="C5" s="8" t="s">
        <v>356</v>
      </c>
      <c r="D5" s="8" t="s">
        <v>357</v>
      </c>
      <c r="E5" s="8" t="s">
        <v>358</v>
      </c>
      <c r="F5" s="9" t="s">
        <v>646</v>
      </c>
      <c r="H5" s="4"/>
      <c r="I5" s="4"/>
      <c r="J5" s="5"/>
      <c r="K5" s="5"/>
    </row>
    <row r="6" spans="1:11" s="3" customFormat="1" ht="13.5" customHeight="1">
      <c r="A6" s="6">
        <v>2004</v>
      </c>
      <c r="B6" s="14">
        <v>28.075419999999998</v>
      </c>
      <c r="C6" s="14">
        <v>29.4696</v>
      </c>
      <c r="D6" s="14">
        <v>35.669239999999995</v>
      </c>
      <c r="E6" s="14">
        <v>37.79654</v>
      </c>
      <c r="F6" s="11">
        <f>SUM(B6:E6)</f>
        <v>131.0108</v>
      </c>
      <c r="H6" s="4"/>
      <c r="I6" s="4"/>
      <c r="J6" s="4"/>
      <c r="K6" s="4"/>
    </row>
    <row r="7" spans="1:11" s="3" customFormat="1" ht="13.5" customHeight="1">
      <c r="A7" s="6">
        <v>2005</v>
      </c>
      <c r="B7" s="14">
        <v>44.65133</v>
      </c>
      <c r="C7" s="14">
        <v>52.24592</v>
      </c>
      <c r="D7" s="14">
        <v>51.088680000000004</v>
      </c>
      <c r="E7" s="14">
        <v>45.74269</v>
      </c>
      <c r="F7" s="11">
        <f>SUM(B7:E7)</f>
        <v>193.72862</v>
      </c>
      <c r="H7" s="4"/>
      <c r="I7" s="4"/>
      <c r="J7" s="4"/>
      <c r="K7" s="4"/>
    </row>
    <row r="8" spans="1:11" s="3" customFormat="1" ht="13.5" customHeight="1">
      <c r="A8" s="6">
        <v>2006</v>
      </c>
      <c r="B8" s="14">
        <v>61.60993</v>
      </c>
      <c r="C8" s="14">
        <v>65.78345</v>
      </c>
      <c r="D8" s="14">
        <v>76.12025</v>
      </c>
      <c r="E8" s="14">
        <v>84.72164</v>
      </c>
      <c r="F8" s="11">
        <f>SUM(B8:E8)</f>
        <v>288.23527</v>
      </c>
      <c r="H8" s="4"/>
      <c r="I8" s="4"/>
      <c r="J8" s="4"/>
      <c r="K8" s="4"/>
    </row>
    <row r="9" spans="1:11" s="3" customFormat="1" ht="13.5" customHeight="1">
      <c r="A9" s="6">
        <v>2007</v>
      </c>
      <c r="B9" s="14">
        <v>111.43877</v>
      </c>
      <c r="C9" s="14">
        <v>106.69275999999999</v>
      </c>
      <c r="D9" s="14">
        <v>111.25694</v>
      </c>
      <c r="E9" s="14">
        <v>131.55635</v>
      </c>
      <c r="F9" s="11">
        <f>SUM(B9:E9)</f>
        <v>460.94482</v>
      </c>
      <c r="H9" s="4"/>
      <c r="I9" s="4"/>
      <c r="J9" s="4"/>
      <c r="K9" s="4"/>
    </row>
    <row r="10" spans="1:6" ht="12.75">
      <c r="A10" s="6">
        <v>2008</v>
      </c>
      <c r="B10" s="14">
        <v>78.12457</v>
      </c>
      <c r="C10" s="14">
        <v>0</v>
      </c>
      <c r="D10" s="14">
        <v>0</v>
      </c>
      <c r="E10" s="14">
        <v>0</v>
      </c>
      <c r="F10" s="11">
        <f>SUM(B10:E10)</f>
        <v>78.12457</v>
      </c>
    </row>
    <row r="11" ht="12.75">
      <c r="E11" s="26"/>
    </row>
    <row r="12" ht="14.25">
      <c r="A12" s="7" t="s">
        <v>165</v>
      </c>
    </row>
    <row r="13" ht="12.75">
      <c r="A13" s="1"/>
    </row>
    <row r="14" spans="2:12" s="3" customFormat="1" ht="13.5" customHeight="1">
      <c r="B14" s="8" t="s">
        <v>406</v>
      </c>
      <c r="C14" s="8" t="s">
        <v>409</v>
      </c>
      <c r="D14" s="8" t="s">
        <v>410</v>
      </c>
      <c r="E14" s="8" t="s">
        <v>411</v>
      </c>
      <c r="F14" s="9" t="s">
        <v>646</v>
      </c>
      <c r="H14" s="8" t="s">
        <v>401</v>
      </c>
      <c r="I14" s="8" t="s">
        <v>402</v>
      </c>
      <c r="J14" s="8" t="s">
        <v>403</v>
      </c>
      <c r="K14" s="8" t="s">
        <v>404</v>
      </c>
      <c r="L14" s="9" t="s">
        <v>646</v>
      </c>
    </row>
    <row r="15" spans="1:12" s="3" customFormat="1" ht="13.5" customHeight="1">
      <c r="A15" s="6" t="s">
        <v>367</v>
      </c>
      <c r="B15" s="16">
        <v>5.2</v>
      </c>
      <c r="C15" s="12"/>
      <c r="D15" s="12"/>
      <c r="E15" s="12"/>
      <c r="F15" s="13">
        <f aca="true" t="shared" si="0" ref="F15:F20">SUM(B15:E15)</f>
        <v>5.2</v>
      </c>
      <c r="H15" s="16">
        <v>5.83626</v>
      </c>
      <c r="I15" s="16">
        <v>5.493510000000001</v>
      </c>
      <c r="J15" s="16">
        <v>6.30509</v>
      </c>
      <c r="K15" s="16">
        <v>5.51978</v>
      </c>
      <c r="L15" s="13">
        <f aca="true" t="shared" si="1" ref="L15:L20">SUM(H15:K15)</f>
        <v>23.15464</v>
      </c>
    </row>
    <row r="16" spans="1:12" s="3" customFormat="1" ht="13.5" customHeight="1">
      <c r="A16" s="6" t="s">
        <v>368</v>
      </c>
      <c r="B16" s="16">
        <v>7.9</v>
      </c>
      <c r="C16" s="12"/>
      <c r="D16" s="12"/>
      <c r="E16" s="12"/>
      <c r="F16" s="13">
        <f t="shared" si="0"/>
        <v>7.9</v>
      </c>
      <c r="H16" s="16">
        <v>8.57694</v>
      </c>
      <c r="I16" s="16">
        <v>8.198469999999999</v>
      </c>
      <c r="J16" s="16">
        <v>12.271040000000001</v>
      </c>
      <c r="K16" s="16">
        <v>9.44561</v>
      </c>
      <c r="L16" s="13">
        <f t="shared" si="1"/>
        <v>38.49206</v>
      </c>
    </row>
    <row r="17" spans="1:12" s="3" customFormat="1" ht="13.5" customHeight="1">
      <c r="A17" s="6" t="s">
        <v>370</v>
      </c>
      <c r="B17" s="16">
        <v>36.5</v>
      </c>
      <c r="C17" s="16"/>
      <c r="D17" s="12"/>
      <c r="E17" s="12"/>
      <c r="F17" s="13">
        <f t="shared" si="0"/>
        <v>36.5</v>
      </c>
      <c r="H17" s="16">
        <v>63.50521</v>
      </c>
      <c r="I17" s="16">
        <v>59.30344</v>
      </c>
      <c r="J17" s="16">
        <v>47.10872</v>
      </c>
      <c r="K17" s="16">
        <v>63.51807</v>
      </c>
      <c r="L17" s="13">
        <f t="shared" si="1"/>
        <v>233.43544</v>
      </c>
    </row>
    <row r="18" spans="1:12" s="3" customFormat="1" ht="13.5" customHeight="1">
      <c r="A18" s="6" t="s">
        <v>373</v>
      </c>
      <c r="B18" s="16">
        <v>0.2</v>
      </c>
      <c r="C18" s="16"/>
      <c r="D18" s="12"/>
      <c r="E18" s="12"/>
      <c r="F18" s="13">
        <f t="shared" si="0"/>
        <v>0.2</v>
      </c>
      <c r="H18" s="16">
        <v>1.43239</v>
      </c>
      <c r="I18" s="16">
        <v>0.99009</v>
      </c>
      <c r="J18" s="16">
        <v>0.79165</v>
      </c>
      <c r="K18" s="16">
        <v>0.288</v>
      </c>
      <c r="L18" s="13">
        <f t="shared" si="1"/>
        <v>3.5021299999999997</v>
      </c>
    </row>
    <row r="19" spans="1:12" s="3" customFormat="1" ht="13.5" customHeight="1">
      <c r="A19" s="6" t="s">
        <v>374</v>
      </c>
      <c r="B19" s="16">
        <v>7.2</v>
      </c>
      <c r="C19" s="16"/>
      <c r="D19" s="12"/>
      <c r="E19" s="12"/>
      <c r="F19" s="13">
        <f t="shared" si="0"/>
        <v>7.2</v>
      </c>
      <c r="H19" s="16">
        <v>6.96176</v>
      </c>
      <c r="I19" s="16">
        <v>7.89112</v>
      </c>
      <c r="J19" s="16">
        <v>9.23546</v>
      </c>
      <c r="K19" s="16">
        <v>27.88402</v>
      </c>
      <c r="L19" s="13">
        <f t="shared" si="1"/>
        <v>51.972359999999995</v>
      </c>
    </row>
    <row r="20" spans="1:12" s="3" customFormat="1" ht="13.5" customHeight="1">
      <c r="A20" s="6" t="s">
        <v>381</v>
      </c>
      <c r="B20" s="16">
        <v>21.1</v>
      </c>
      <c r="C20" s="16"/>
      <c r="D20" s="12"/>
      <c r="E20" s="12"/>
      <c r="F20" s="13">
        <f t="shared" si="0"/>
        <v>21.1</v>
      </c>
      <c r="H20" s="16">
        <v>25.12621</v>
      </c>
      <c r="I20" s="16">
        <v>24.81613</v>
      </c>
      <c r="J20" s="16">
        <v>35.54498</v>
      </c>
      <c r="K20" s="16">
        <v>24.90086</v>
      </c>
      <c r="L20" s="13">
        <f t="shared" si="1"/>
        <v>110.38818</v>
      </c>
    </row>
    <row r="21" spans="1:12" s="3" customFormat="1" ht="13.5" customHeight="1">
      <c r="A21" s="17" t="s">
        <v>647</v>
      </c>
      <c r="B21" s="13">
        <f>SUM(B15:B20)</f>
        <v>78.10000000000001</v>
      </c>
      <c r="C21" s="13"/>
      <c r="D21" s="13"/>
      <c r="E21" s="13"/>
      <c r="F21" s="13">
        <f>SUM(F15:F20)</f>
        <v>78.10000000000001</v>
      </c>
      <c r="H21" s="13">
        <f>SUM(H15:H20)</f>
        <v>111.43876999999999</v>
      </c>
      <c r="I21" s="13">
        <f>SUM(I15:I20)</f>
        <v>106.69275999999999</v>
      </c>
      <c r="J21" s="13">
        <f>SUM(J15:J20)</f>
        <v>111.25694000000001</v>
      </c>
      <c r="K21" s="13">
        <f>SUM(K15:K20)</f>
        <v>131.55634</v>
      </c>
      <c r="L21" s="13">
        <f>SUM(L15:L20)</f>
        <v>460.94480999999996</v>
      </c>
    </row>
    <row r="22" spans="1:10" s="40" customFormat="1" ht="12.75">
      <c r="A22" s="39"/>
      <c r="J22" s="26"/>
    </row>
    <row r="23" ht="12.75">
      <c r="A23" s="26"/>
    </row>
    <row r="24" ht="12.75">
      <c r="A24" s="6" t="s">
        <v>354</v>
      </c>
    </row>
    <row r="26" ht="12.75">
      <c r="A26" s="1" t="s">
        <v>76</v>
      </c>
    </row>
    <row r="27" ht="12.75">
      <c r="A27" s="60"/>
    </row>
    <row r="28" spans="1:12" ht="14.25">
      <c r="A28" s="3"/>
      <c r="B28" s="8" t="s">
        <v>406</v>
      </c>
      <c r="C28" s="8" t="s">
        <v>409</v>
      </c>
      <c r="D28" s="8" t="s">
        <v>410</v>
      </c>
      <c r="E28" s="8" t="s">
        <v>411</v>
      </c>
      <c r="F28" s="9" t="s">
        <v>646</v>
      </c>
      <c r="G28" s="3"/>
      <c r="H28" s="8" t="s">
        <v>401</v>
      </c>
      <c r="I28" s="8" t="s">
        <v>402</v>
      </c>
      <c r="J28" s="8" t="s">
        <v>403</v>
      </c>
      <c r="K28" s="8" t="s">
        <v>404</v>
      </c>
      <c r="L28" s="9" t="s">
        <v>646</v>
      </c>
    </row>
    <row r="29" spans="1:12" ht="12.75">
      <c r="A29" s="6" t="s">
        <v>418</v>
      </c>
      <c r="B29" s="16">
        <v>0</v>
      </c>
      <c r="C29" s="12"/>
      <c r="D29" s="12"/>
      <c r="E29" s="12"/>
      <c r="F29" s="11">
        <f aca="true" t="shared" si="2" ref="F29:F34">SUM(B29:E29)</f>
        <v>0</v>
      </c>
      <c r="G29" s="3"/>
      <c r="H29" s="16" t="s">
        <v>361</v>
      </c>
      <c r="I29" s="16" t="s">
        <v>361</v>
      </c>
      <c r="J29" s="16" t="s">
        <v>361</v>
      </c>
      <c r="K29" s="16" t="s">
        <v>361</v>
      </c>
      <c r="L29" s="11">
        <f>SUM(H29:K29)</f>
        <v>0</v>
      </c>
    </row>
    <row r="30" spans="1:12" ht="12.75">
      <c r="A30" s="6" t="s">
        <v>419</v>
      </c>
      <c r="B30" s="16">
        <v>6.6781999999999995</v>
      </c>
      <c r="C30" s="14"/>
      <c r="D30" s="14"/>
      <c r="E30" s="15"/>
      <c r="F30" s="11">
        <f t="shared" si="2"/>
        <v>6.6781999999999995</v>
      </c>
      <c r="G30" s="3"/>
      <c r="H30" s="16">
        <v>3.25782</v>
      </c>
      <c r="I30" s="16">
        <v>5.75483</v>
      </c>
      <c r="J30" s="16">
        <v>6.99955</v>
      </c>
      <c r="K30" s="16">
        <v>12.18822</v>
      </c>
      <c r="L30" s="11">
        <f>SUM(H30:K30)</f>
        <v>28.20042</v>
      </c>
    </row>
    <row r="31" spans="1:12" ht="12.75">
      <c r="A31" s="6" t="s">
        <v>444</v>
      </c>
      <c r="B31" s="16">
        <v>0.49008999999999997</v>
      </c>
      <c r="C31" s="12"/>
      <c r="D31" s="12"/>
      <c r="E31" s="12"/>
      <c r="F31" s="11">
        <f t="shared" si="2"/>
        <v>0.49008999999999997</v>
      </c>
      <c r="G31" s="3"/>
      <c r="H31" s="16">
        <v>5.42356</v>
      </c>
      <c r="I31" s="16">
        <v>4.614199999999999</v>
      </c>
      <c r="J31" s="16">
        <v>1.77578</v>
      </c>
      <c r="K31" s="16">
        <v>0.288</v>
      </c>
      <c r="L31" s="11">
        <f>SUM(H31:K31)</f>
        <v>12.101539999999998</v>
      </c>
    </row>
    <row r="32" spans="1:12" ht="12.75">
      <c r="A32" s="6" t="s">
        <v>445</v>
      </c>
      <c r="B32" s="16">
        <v>42.07654</v>
      </c>
      <c r="C32" s="12"/>
      <c r="D32" s="12"/>
      <c r="E32" s="12"/>
      <c r="F32" s="11">
        <f t="shared" si="2"/>
        <v>42.07654</v>
      </c>
      <c r="G32" s="3"/>
      <c r="H32" s="16">
        <v>42.823339999999995</v>
      </c>
      <c r="I32" s="16">
        <v>45.37523</v>
      </c>
      <c r="J32" s="16">
        <v>60.52281</v>
      </c>
      <c r="K32" s="16">
        <v>50.036730000000006</v>
      </c>
      <c r="L32" s="11">
        <f>SUM(H32:K32)</f>
        <v>198.75811</v>
      </c>
    </row>
    <row r="33" spans="1:12" ht="12.75">
      <c r="A33" s="6" t="s">
        <v>422</v>
      </c>
      <c r="B33" s="16">
        <v>28.87974</v>
      </c>
      <c r="C33" s="12"/>
      <c r="D33" s="12"/>
      <c r="E33" s="12"/>
      <c r="F33" s="11">
        <f t="shared" si="2"/>
        <v>28.87974</v>
      </c>
      <c r="G33" s="3"/>
      <c r="H33" s="16">
        <v>59.93404</v>
      </c>
      <c r="I33" s="16">
        <v>50.9485</v>
      </c>
      <c r="J33" s="16">
        <v>41.958800000000004</v>
      </c>
      <c r="K33" s="16">
        <v>69.04339</v>
      </c>
      <c r="L33" s="11">
        <f>SUM(H33:K33)</f>
        <v>221.88473</v>
      </c>
    </row>
    <row r="34" spans="1:12" ht="14.25">
      <c r="A34" s="17" t="s">
        <v>646</v>
      </c>
      <c r="B34" s="13">
        <f>SUM(B29:B33)</f>
        <v>78.12457</v>
      </c>
      <c r="C34" s="13"/>
      <c r="D34" s="13"/>
      <c r="E34" s="13"/>
      <c r="F34" s="11">
        <f t="shared" si="2"/>
        <v>78.12457</v>
      </c>
      <c r="G34" s="3"/>
      <c r="H34" s="13">
        <f>SUM(H29:H33)</f>
        <v>111.43876</v>
      </c>
      <c r="I34" s="13">
        <f>SUM(I29:I33)</f>
        <v>106.69275999999999</v>
      </c>
      <c r="J34" s="13">
        <f>SUM(J29:J33)</f>
        <v>111.25694000000001</v>
      </c>
      <c r="K34" s="13">
        <f>SUM(K29:K33)</f>
        <v>131.55634</v>
      </c>
      <c r="L34" s="13">
        <f>SUM(L29:L33)</f>
        <v>460.9448</v>
      </c>
    </row>
    <row r="35" spans="1:12" ht="12.75">
      <c r="A35" s="3"/>
      <c r="B35" s="3"/>
      <c r="C35" s="3"/>
      <c r="D35" s="3"/>
      <c r="E35" s="3"/>
      <c r="F35" s="3"/>
      <c r="G35" s="3"/>
      <c r="H35" s="3"/>
      <c r="I35" s="26" t="s">
        <v>443</v>
      </c>
      <c r="J35" s="3"/>
      <c r="K35" s="3"/>
      <c r="L35" s="3"/>
    </row>
    <row r="36" ht="14.25">
      <c r="A36" s="1" t="s">
        <v>77</v>
      </c>
    </row>
    <row r="37" ht="12.75">
      <c r="A37" s="60"/>
    </row>
    <row r="38" spans="1:12" ht="14.25">
      <c r="A38" s="3"/>
      <c r="B38" s="8" t="s">
        <v>406</v>
      </c>
      <c r="C38" s="8" t="s">
        <v>409</v>
      </c>
      <c r="D38" s="8" t="s">
        <v>410</v>
      </c>
      <c r="E38" s="8" t="s">
        <v>411</v>
      </c>
      <c r="F38" s="9" t="s">
        <v>646</v>
      </c>
      <c r="G38" s="3"/>
      <c r="H38" s="8" t="s">
        <v>401</v>
      </c>
      <c r="I38" s="8" t="s">
        <v>402</v>
      </c>
      <c r="J38" s="8" t="s">
        <v>403</v>
      </c>
      <c r="K38" s="8" t="s">
        <v>404</v>
      </c>
      <c r="L38" s="9" t="s">
        <v>646</v>
      </c>
    </row>
    <row r="39" spans="1:12" ht="12.75">
      <c r="A39" s="6" t="s">
        <v>418</v>
      </c>
      <c r="B39" s="16" t="s">
        <v>361</v>
      </c>
      <c r="C39" s="12"/>
      <c r="D39" s="12"/>
      <c r="E39" s="12"/>
      <c r="F39" s="11">
        <f aca="true" t="shared" si="3" ref="F39:F44">SUM(B39:E39)</f>
        <v>0</v>
      </c>
      <c r="G39" s="3"/>
      <c r="H39" s="12">
        <f>0.75*3.7</f>
        <v>2.7750000000000004</v>
      </c>
      <c r="I39" s="12">
        <f>0.742*3.5</f>
        <v>2.597</v>
      </c>
      <c r="J39" s="16">
        <f>3.4*0.701</f>
        <v>2.3834</v>
      </c>
      <c r="K39" s="16">
        <f>0.6794*3.2</f>
        <v>2.17408</v>
      </c>
      <c r="L39" s="11">
        <f>SUM(H39:K39)</f>
        <v>9.92948</v>
      </c>
    </row>
    <row r="40" spans="1:12" ht="12.75">
      <c r="A40" s="6" t="s">
        <v>419</v>
      </c>
      <c r="B40" s="16" t="s">
        <v>361</v>
      </c>
      <c r="C40" s="14"/>
      <c r="D40" s="14"/>
      <c r="E40" s="15"/>
      <c r="F40" s="11">
        <f t="shared" si="3"/>
        <v>0</v>
      </c>
      <c r="G40" s="3"/>
      <c r="H40" s="12"/>
      <c r="I40" s="12"/>
      <c r="J40" s="12"/>
      <c r="K40" s="12">
        <f>0.6794*0.5</f>
        <v>0.3397</v>
      </c>
      <c r="L40" s="11" t="s">
        <v>361</v>
      </c>
    </row>
    <row r="41" spans="1:12" ht="12.75">
      <c r="A41" s="6" t="s">
        <v>444</v>
      </c>
      <c r="B41" s="16" t="s">
        <v>361</v>
      </c>
      <c r="C41" s="12"/>
      <c r="D41" s="12"/>
      <c r="E41" s="12"/>
      <c r="F41" s="11">
        <f t="shared" si="3"/>
        <v>0</v>
      </c>
      <c r="G41" s="3"/>
      <c r="H41" s="95">
        <f>150.4*0.75</f>
        <v>112.80000000000001</v>
      </c>
      <c r="I41" s="161">
        <f>0.742*150.1</f>
        <v>111.37419999999999</v>
      </c>
      <c r="J41" s="162">
        <f>0.701*106.6</f>
        <v>74.72659999999999</v>
      </c>
      <c r="K41" s="163">
        <f>0.6794*59.9</f>
        <v>40.69606</v>
      </c>
      <c r="L41" s="11">
        <f>SUM(H41:K41)</f>
        <v>339.59686</v>
      </c>
    </row>
    <row r="42" spans="1:12" ht="12.75">
      <c r="A42" s="6" t="s">
        <v>445</v>
      </c>
      <c r="B42" s="16" t="s">
        <v>361</v>
      </c>
      <c r="C42" s="12"/>
      <c r="D42" s="12"/>
      <c r="E42" s="12"/>
      <c r="F42" s="11">
        <f t="shared" si="3"/>
        <v>0</v>
      </c>
      <c r="G42" s="3"/>
      <c r="H42" s="12">
        <f>0.75*401.2</f>
        <v>300.9</v>
      </c>
      <c r="I42" s="12">
        <f>0.742*449.7</f>
        <v>333.6774</v>
      </c>
      <c r="J42" s="12">
        <f>0.701*455.8</f>
        <v>319.5158</v>
      </c>
      <c r="K42" s="12">
        <f>0.6794*428.7</f>
        <v>291.25878</v>
      </c>
      <c r="L42" s="11">
        <f>SUM(H42:K42)</f>
        <v>1245.35198</v>
      </c>
    </row>
    <row r="43" spans="1:12" ht="12.75">
      <c r="A43" s="6" t="s">
        <v>422</v>
      </c>
      <c r="B43" s="16" t="s">
        <v>361</v>
      </c>
      <c r="C43" s="12"/>
      <c r="D43" s="12"/>
      <c r="E43" s="12"/>
      <c r="F43" s="11">
        <f t="shared" si="3"/>
        <v>0</v>
      </c>
      <c r="G43" s="3"/>
      <c r="H43" s="12">
        <f>122.1*0.75</f>
        <v>91.57499999999999</v>
      </c>
      <c r="I43" s="12">
        <f>0.742*113.6</f>
        <v>84.29119999999999</v>
      </c>
      <c r="J43" s="12">
        <v>105.1</v>
      </c>
      <c r="K43" s="12">
        <v>84.8</v>
      </c>
      <c r="L43" s="11">
        <f>SUM(H43:K43)</f>
        <v>365.76619999999997</v>
      </c>
    </row>
    <row r="44" spans="1:12" ht="14.25">
      <c r="A44" s="17" t="s">
        <v>646</v>
      </c>
      <c r="B44" s="16" t="s">
        <v>361</v>
      </c>
      <c r="C44" s="13"/>
      <c r="D44" s="13"/>
      <c r="E44" s="13"/>
      <c r="F44" s="11">
        <f t="shared" si="3"/>
        <v>0</v>
      </c>
      <c r="G44" s="3"/>
      <c r="H44" s="13">
        <f>SUM(H39:H43)</f>
        <v>508.05</v>
      </c>
      <c r="I44" s="13">
        <f>SUM(I39:I43)</f>
        <v>531.9398</v>
      </c>
      <c r="J44" s="13">
        <f>SUM(J39:J43)</f>
        <v>501.72580000000005</v>
      </c>
      <c r="K44" s="13">
        <f>SUM(K39:K43)</f>
        <v>419.26862</v>
      </c>
      <c r="L44" s="13">
        <f>SUM(L39:L43)</f>
        <v>1960.6445199999998</v>
      </c>
    </row>
    <row r="47" spans="1:11" ht="12.75">
      <c r="A47" s="6" t="s">
        <v>354</v>
      </c>
      <c r="B47" s="4"/>
      <c r="C47" s="4"/>
      <c r="D47" s="4"/>
      <c r="E47" s="4"/>
      <c r="F47" s="4"/>
      <c r="G47" s="4"/>
      <c r="H47" s="4"/>
      <c r="I47" s="5"/>
      <c r="J47" s="5"/>
      <c r="K47" s="3"/>
    </row>
    <row r="48" ht="14.25">
      <c r="A48" s="1" t="s">
        <v>78</v>
      </c>
    </row>
    <row r="49" ht="12.75">
      <c r="A49" s="85" t="s">
        <v>442</v>
      </c>
    </row>
    <row r="51" spans="1:11" ht="12.75">
      <c r="A51" s="3"/>
      <c r="B51" s="8" t="s">
        <v>406</v>
      </c>
      <c r="C51" s="8" t="s">
        <v>409</v>
      </c>
      <c r="D51" s="8" t="s">
        <v>410</v>
      </c>
      <c r="E51" s="8" t="s">
        <v>411</v>
      </c>
      <c r="F51" s="3"/>
      <c r="H51" s="8" t="s">
        <v>401</v>
      </c>
      <c r="I51" s="8" t="s">
        <v>402</v>
      </c>
      <c r="J51" s="8" t="s">
        <v>403</v>
      </c>
      <c r="K51" s="8" t="s">
        <v>404</v>
      </c>
    </row>
    <row r="52" spans="1:11" ht="12.75">
      <c r="A52" s="6" t="s">
        <v>367</v>
      </c>
      <c r="B52" s="16">
        <v>2.3</v>
      </c>
      <c r="C52" s="12"/>
      <c r="D52" s="12"/>
      <c r="E52" s="12"/>
      <c r="F52" s="3"/>
      <c r="H52" s="16">
        <v>2.75477</v>
      </c>
      <c r="I52" s="16">
        <v>2.4312300000000002</v>
      </c>
      <c r="J52" s="16">
        <v>2.60788</v>
      </c>
      <c r="K52" s="16">
        <v>1.39967</v>
      </c>
    </row>
    <row r="53" spans="1:11" ht="12.75">
      <c r="A53" s="6" t="s">
        <v>368</v>
      </c>
      <c r="B53" s="16">
        <v>3.7</v>
      </c>
      <c r="C53" s="12"/>
      <c r="D53" s="12"/>
      <c r="E53" s="12"/>
      <c r="F53" s="3"/>
      <c r="H53" s="16">
        <v>3.6760900000000003</v>
      </c>
      <c r="I53" s="16">
        <v>3.67613</v>
      </c>
      <c r="J53" s="16">
        <v>4.91542</v>
      </c>
      <c r="K53" s="16">
        <v>4.49942</v>
      </c>
    </row>
    <row r="54" spans="1:11" ht="12.75">
      <c r="A54" s="6" t="s">
        <v>370</v>
      </c>
      <c r="B54" s="16">
        <v>10.1</v>
      </c>
      <c r="C54" s="16"/>
      <c r="D54" s="12"/>
      <c r="E54" s="12"/>
      <c r="F54" s="3"/>
      <c r="H54" s="16">
        <v>30.733990000000002</v>
      </c>
      <c r="I54" s="16">
        <v>27.41116</v>
      </c>
      <c r="J54" s="16">
        <v>21.8548</v>
      </c>
      <c r="K54" s="16">
        <v>12.89665</v>
      </c>
    </row>
    <row r="55" spans="1:11" ht="12.75">
      <c r="A55" s="6" t="s">
        <v>373</v>
      </c>
      <c r="B55" s="16">
        <v>0.1</v>
      </c>
      <c r="C55" s="16"/>
      <c r="D55" s="12"/>
      <c r="E55" s="12"/>
      <c r="F55" s="3"/>
      <c r="H55" s="16">
        <v>0.49287000000000003</v>
      </c>
      <c r="I55" s="16">
        <v>0.41627</v>
      </c>
      <c r="J55" s="16">
        <v>0.21859</v>
      </c>
      <c r="K55" s="16">
        <v>0.09826</v>
      </c>
    </row>
    <row r="56" spans="1:11" ht="12.75">
      <c r="A56" s="6" t="s">
        <v>374</v>
      </c>
      <c r="B56" s="16">
        <v>0.8</v>
      </c>
      <c r="C56" s="16"/>
      <c r="D56" s="12"/>
      <c r="E56" s="12"/>
      <c r="F56" s="3"/>
      <c r="H56" s="16">
        <v>4.62887</v>
      </c>
      <c r="I56" s="16">
        <v>4.54087</v>
      </c>
      <c r="J56" s="16">
        <v>3.58528</v>
      </c>
      <c r="K56" s="16">
        <v>2.4794</v>
      </c>
    </row>
    <row r="57" spans="1:11" ht="12.75">
      <c r="A57" s="6" t="s">
        <v>381</v>
      </c>
      <c r="B57" s="16">
        <v>9.8</v>
      </c>
      <c r="C57" s="16"/>
      <c r="D57" s="12"/>
      <c r="E57" s="12"/>
      <c r="F57" s="3"/>
      <c r="H57" s="16">
        <v>15.81475</v>
      </c>
      <c r="I57" s="16">
        <v>15.76648</v>
      </c>
      <c r="J57" s="16">
        <v>13.499780000000001</v>
      </c>
      <c r="K57" s="16">
        <v>9.22969</v>
      </c>
    </row>
    <row r="58" spans="1:11" ht="14.25">
      <c r="A58" s="17" t="s">
        <v>405</v>
      </c>
      <c r="B58" s="13">
        <f>SUM(B52:B57)</f>
        <v>26.800000000000004</v>
      </c>
      <c r="C58" s="13"/>
      <c r="D58" s="13"/>
      <c r="E58" s="13"/>
      <c r="F58" s="3"/>
      <c r="H58" s="13">
        <f>SUM(H52:H57)</f>
        <v>58.10134000000001</v>
      </c>
      <c r="I58" s="13">
        <f>SUM(I52:I57)</f>
        <v>54.24213999999999</v>
      </c>
      <c r="J58" s="13">
        <f>SUM(J52:J57)</f>
        <v>46.68175</v>
      </c>
      <c r="K58" s="13">
        <f>SUM(K52:K57)</f>
        <v>30.603089999999995</v>
      </c>
    </row>
    <row r="59" spans="1:11" ht="12.75">
      <c r="A59" s="38" t="s">
        <v>415</v>
      </c>
      <c r="B59" s="13">
        <v>350.5</v>
      </c>
      <c r="C59" s="13"/>
      <c r="D59" s="13"/>
      <c r="E59" s="13"/>
      <c r="F59" s="3"/>
      <c r="H59" s="13">
        <v>508.2</v>
      </c>
      <c r="I59" s="13">
        <v>528.9</v>
      </c>
      <c r="J59" s="13">
        <v>470.6</v>
      </c>
      <c r="K59" s="13">
        <v>392.1</v>
      </c>
    </row>
    <row r="64" spans="1:12" ht="38.25" customHeight="1">
      <c r="A64" s="180" t="s">
        <v>640</v>
      </c>
      <c r="B64" s="180"/>
      <c r="C64" s="180"/>
      <c r="D64" s="180"/>
      <c r="E64" s="180"/>
      <c r="F64" s="180"/>
      <c r="G64" s="180"/>
      <c r="H64" s="180"/>
      <c r="I64" s="180"/>
      <c r="J64" s="180"/>
      <c r="K64" s="180"/>
      <c r="L64" s="180"/>
    </row>
    <row r="65" spans="1:12" ht="26.25" customHeight="1">
      <c r="A65" s="180" t="s">
        <v>349</v>
      </c>
      <c r="B65" s="180"/>
      <c r="C65" s="180"/>
      <c r="D65" s="180"/>
      <c r="E65" s="180"/>
      <c r="F65" s="180"/>
      <c r="G65" s="180"/>
      <c r="H65" s="180"/>
      <c r="I65" s="180"/>
      <c r="J65" s="180"/>
      <c r="K65" s="180"/>
      <c r="L65" s="180"/>
    </row>
    <row r="66" spans="1:12" ht="27.75" customHeight="1">
      <c r="A66" s="180" t="s">
        <v>648</v>
      </c>
      <c r="B66" s="180"/>
      <c r="C66" s="180"/>
      <c r="D66" s="180"/>
      <c r="E66" s="180"/>
      <c r="F66" s="180"/>
      <c r="G66" s="180"/>
      <c r="H66" s="180"/>
      <c r="I66" s="180"/>
      <c r="J66" s="180"/>
      <c r="K66" s="180"/>
      <c r="L66" s="180"/>
    </row>
    <row r="67" spans="1:12" ht="24.75" customHeight="1">
      <c r="A67" s="179" t="s">
        <v>649</v>
      </c>
      <c r="B67" s="179"/>
      <c r="C67" s="179"/>
      <c r="D67" s="179"/>
      <c r="E67" s="179"/>
      <c r="F67" s="179"/>
      <c r="G67" s="179"/>
      <c r="H67" s="179"/>
      <c r="I67" s="179"/>
      <c r="J67" s="179"/>
      <c r="K67" s="179"/>
      <c r="L67" s="179"/>
    </row>
    <row r="68" spans="1:12" ht="27.75" customHeight="1">
      <c r="A68" s="179" t="s">
        <v>650</v>
      </c>
      <c r="B68" s="179"/>
      <c r="C68" s="179"/>
      <c r="D68" s="179"/>
      <c r="E68" s="179"/>
      <c r="F68" s="179"/>
      <c r="G68" s="179"/>
      <c r="H68" s="179"/>
      <c r="I68" s="179"/>
      <c r="J68" s="179"/>
      <c r="K68" s="179"/>
      <c r="L68" s="179"/>
    </row>
    <row r="71" ht="12.75">
      <c r="I71" t="s">
        <v>651</v>
      </c>
    </row>
  </sheetData>
  <mergeCells count="5">
    <mergeCell ref="A67:L67"/>
    <mergeCell ref="A68:L68"/>
    <mergeCell ref="A64:L64"/>
    <mergeCell ref="A65:L65"/>
    <mergeCell ref="A66:L66"/>
  </mergeCells>
  <printOptions/>
  <pageMargins left="0.75" right="0.75" top="1" bottom="1" header="0.5" footer="0.5"/>
  <pageSetup fitToHeight="1" fitToWidth="1" horizontalDpi="1200" verticalDpi="1200" orientation="portrait" scale="81" r:id="rId1"/>
</worksheet>
</file>

<file path=xl/worksheets/sheet19.xml><?xml version="1.0" encoding="utf-8"?>
<worksheet xmlns="http://schemas.openxmlformats.org/spreadsheetml/2006/main" xmlns:r="http://schemas.openxmlformats.org/officeDocument/2006/relationships">
  <dimension ref="A1:R82"/>
  <sheetViews>
    <sheetView zoomScale="85" zoomScaleNormal="85" workbookViewId="0" topLeftCell="A1">
      <selection activeCell="J57" sqref="J57"/>
    </sheetView>
  </sheetViews>
  <sheetFormatPr defaultColWidth="9.140625" defaultRowHeight="12.75"/>
  <cols>
    <col min="1" max="1" width="15.57421875" style="0" customWidth="1"/>
    <col min="2" max="2" width="13.00390625" style="0" customWidth="1"/>
    <col min="9" max="11" width="12.421875" style="0" customWidth="1"/>
  </cols>
  <sheetData>
    <row r="1" ht="12.75">
      <c r="A1" s="1" t="s">
        <v>675</v>
      </c>
    </row>
    <row r="2" ht="14.25">
      <c r="A2" s="6" t="s">
        <v>659</v>
      </c>
    </row>
    <row r="3" ht="14.25">
      <c r="A3" s="1" t="s">
        <v>79</v>
      </c>
    </row>
    <row r="5" ht="12.75">
      <c r="A5" s="60"/>
    </row>
    <row r="6" spans="2:10" s="3" customFormat="1" ht="13.5" customHeight="1">
      <c r="B6" s="8" t="s">
        <v>406</v>
      </c>
      <c r="C6" s="8" t="s">
        <v>409</v>
      </c>
      <c r="D6" s="8" t="s">
        <v>410</v>
      </c>
      <c r="E6" s="8" t="s">
        <v>411</v>
      </c>
      <c r="G6" s="8" t="s">
        <v>401</v>
      </c>
      <c r="H6" s="8" t="s">
        <v>402</v>
      </c>
      <c r="I6" s="8" t="s">
        <v>403</v>
      </c>
      <c r="J6" s="8" t="s">
        <v>404</v>
      </c>
    </row>
    <row r="7" spans="1:10" s="3" customFormat="1" ht="13.5" customHeight="1">
      <c r="A7" s="6" t="s">
        <v>418</v>
      </c>
      <c r="B7" s="16">
        <v>0</v>
      </c>
      <c r="C7" s="12"/>
      <c r="D7" s="12"/>
      <c r="E7" s="12"/>
      <c r="G7" s="16">
        <v>0</v>
      </c>
      <c r="H7" s="16">
        <v>0</v>
      </c>
      <c r="I7" s="16">
        <v>0</v>
      </c>
      <c r="J7" s="16">
        <v>0</v>
      </c>
    </row>
    <row r="8" spans="1:10" s="3" customFormat="1" ht="13.5" customHeight="1">
      <c r="A8" s="6" t="s">
        <v>419</v>
      </c>
      <c r="B8" s="16">
        <v>1.88393</v>
      </c>
      <c r="C8" s="14"/>
      <c r="D8" s="14"/>
      <c r="E8" s="15"/>
      <c r="G8" s="16">
        <v>1.85596</v>
      </c>
      <c r="H8" s="16">
        <v>1.14727</v>
      </c>
      <c r="I8" s="16">
        <v>3.04786</v>
      </c>
      <c r="J8" s="16">
        <v>2.44515</v>
      </c>
    </row>
    <row r="9" spans="1:10" s="3" customFormat="1" ht="13.5" customHeight="1">
      <c r="A9" s="6" t="s">
        <v>420</v>
      </c>
      <c r="B9" s="16">
        <v>0.2354</v>
      </c>
      <c r="C9" s="12"/>
      <c r="D9" s="12"/>
      <c r="E9" s="12"/>
      <c r="G9" s="16">
        <v>4.49359</v>
      </c>
      <c r="H9" s="16">
        <v>4.77787</v>
      </c>
      <c r="I9" s="16">
        <v>2.4432600000000004</v>
      </c>
      <c r="J9" s="16">
        <v>0.42726</v>
      </c>
    </row>
    <row r="10" spans="1:10" s="3" customFormat="1" ht="13.5" customHeight="1">
      <c r="A10" s="6" t="s">
        <v>421</v>
      </c>
      <c r="B10" s="16">
        <v>15.29618</v>
      </c>
      <c r="C10" s="12"/>
      <c r="D10" s="12"/>
      <c r="E10" s="12"/>
      <c r="G10" s="16">
        <v>20.62577</v>
      </c>
      <c r="H10" s="16">
        <v>20.125790000000002</v>
      </c>
      <c r="I10" s="16">
        <v>22.011950000000002</v>
      </c>
      <c r="J10" s="16">
        <v>15.98286</v>
      </c>
    </row>
    <row r="11" spans="1:10" s="3" customFormat="1" ht="13.5" customHeight="1">
      <c r="A11" s="6" t="s">
        <v>422</v>
      </c>
      <c r="B11" s="16">
        <v>9.44699</v>
      </c>
      <c r="C11" s="12"/>
      <c r="D11" s="12"/>
      <c r="E11" s="12"/>
      <c r="G11" s="16">
        <v>31.12602</v>
      </c>
      <c r="H11" s="16">
        <v>28.191209999999998</v>
      </c>
      <c r="I11" s="16">
        <v>19.17868</v>
      </c>
      <c r="J11" s="16">
        <v>11.74781</v>
      </c>
    </row>
    <row r="12" spans="1:18" s="19" customFormat="1" ht="13.5" customHeight="1">
      <c r="A12" s="17" t="s">
        <v>660</v>
      </c>
      <c r="B12" s="13">
        <f>SUM(B7:B11)</f>
        <v>26.8625</v>
      </c>
      <c r="C12" s="13"/>
      <c r="D12" s="13"/>
      <c r="E12" s="13"/>
      <c r="F12" s="3"/>
      <c r="G12" s="13">
        <f>SUM(G7:G11)</f>
        <v>58.10134</v>
      </c>
      <c r="H12" s="13">
        <f>SUM(H7:H11)</f>
        <v>54.24214</v>
      </c>
      <c r="I12" s="13">
        <f>SUM(I7:I11)</f>
        <v>46.68175</v>
      </c>
      <c r="J12" s="13">
        <f>SUM(J7:J11)</f>
        <v>30.60308</v>
      </c>
      <c r="K12" s="3"/>
      <c r="L12" s="3"/>
      <c r="M12" s="3"/>
      <c r="N12" s="18"/>
      <c r="O12" s="18"/>
      <c r="P12" s="18"/>
      <c r="Q12" s="18"/>
      <c r="R12" s="18"/>
    </row>
    <row r="13" s="3" customFormat="1" ht="12.75">
      <c r="G13" s="26"/>
    </row>
    <row r="14" ht="14.25">
      <c r="A14" s="26" t="s">
        <v>80</v>
      </c>
    </row>
    <row r="15" ht="12.75">
      <c r="A15" s="60"/>
    </row>
    <row r="16" spans="2:10" s="3" customFormat="1" ht="13.5" customHeight="1">
      <c r="B16" s="8" t="s">
        <v>406</v>
      </c>
      <c r="C16" s="8" t="s">
        <v>409</v>
      </c>
      <c r="D16" s="8" t="s">
        <v>410</v>
      </c>
      <c r="E16" s="8" t="s">
        <v>411</v>
      </c>
      <c r="G16" s="8" t="s">
        <v>401</v>
      </c>
      <c r="H16" s="8" t="s">
        <v>402</v>
      </c>
      <c r="I16" s="8" t="s">
        <v>403</v>
      </c>
      <c r="J16" s="8" t="s">
        <v>404</v>
      </c>
    </row>
    <row r="17" spans="1:10" s="3" customFormat="1" ht="13.5" customHeight="1">
      <c r="A17" s="6" t="s">
        <v>418</v>
      </c>
      <c r="B17" s="16">
        <v>2</v>
      </c>
      <c r="C17" s="12"/>
      <c r="D17" s="12"/>
      <c r="E17" s="12"/>
      <c r="G17" s="16">
        <v>2.8</v>
      </c>
      <c r="H17" s="16">
        <v>2.6</v>
      </c>
      <c r="I17" s="16">
        <v>2.4</v>
      </c>
      <c r="J17" s="16">
        <v>2.2</v>
      </c>
    </row>
    <row r="18" spans="1:10" s="3" customFormat="1" ht="13.5" customHeight="1">
      <c r="A18" s="6" t="s">
        <v>419</v>
      </c>
      <c r="B18" s="16">
        <v>0</v>
      </c>
      <c r="C18" s="14"/>
      <c r="D18" s="14"/>
      <c r="E18" s="15"/>
      <c r="G18" s="16">
        <v>0</v>
      </c>
      <c r="H18" s="16">
        <v>0</v>
      </c>
      <c r="I18" s="16">
        <v>0</v>
      </c>
      <c r="J18" s="16">
        <v>0.3</v>
      </c>
    </row>
    <row r="19" spans="1:10" s="3" customFormat="1" ht="13.5" customHeight="1">
      <c r="A19" s="6" t="s">
        <v>420</v>
      </c>
      <c r="B19" s="16">
        <v>41.9</v>
      </c>
      <c r="C19" s="12"/>
      <c r="D19" s="12"/>
      <c r="E19" s="12"/>
      <c r="G19" s="16">
        <v>112.8</v>
      </c>
      <c r="H19" s="16">
        <v>111.4</v>
      </c>
      <c r="I19" s="16">
        <v>74.8</v>
      </c>
      <c r="J19" s="16">
        <v>40.7</v>
      </c>
    </row>
    <row r="20" spans="1:10" s="3" customFormat="1" ht="13.5" customHeight="1">
      <c r="A20" s="6" t="s">
        <v>421</v>
      </c>
      <c r="B20" s="16">
        <v>271.4</v>
      </c>
      <c r="C20" s="12"/>
      <c r="D20" s="12"/>
      <c r="E20" s="12"/>
      <c r="G20" s="16">
        <v>300.9</v>
      </c>
      <c r="H20" s="16">
        <v>333.8</v>
      </c>
      <c r="I20" s="16">
        <v>319.6</v>
      </c>
      <c r="J20" s="16">
        <v>291.2</v>
      </c>
    </row>
    <row r="21" spans="1:10" s="3" customFormat="1" ht="13.5" customHeight="1">
      <c r="A21" s="36" t="s">
        <v>661</v>
      </c>
      <c r="B21" s="16">
        <v>35.2</v>
      </c>
      <c r="C21" s="12"/>
      <c r="D21" s="12"/>
      <c r="E21" s="12"/>
      <c r="G21" s="16">
        <v>91.6</v>
      </c>
      <c r="H21" s="16">
        <v>81.1</v>
      </c>
      <c r="I21" s="16">
        <v>73.8</v>
      </c>
      <c r="J21" s="16">
        <v>57.6</v>
      </c>
    </row>
    <row r="22" spans="1:18" s="19" customFormat="1" ht="13.5" customHeight="1">
      <c r="A22" s="17" t="s">
        <v>359</v>
      </c>
      <c r="B22" s="13">
        <f>SUM(B17:B21)</f>
        <v>350.49999999999994</v>
      </c>
      <c r="C22" s="13"/>
      <c r="D22" s="13"/>
      <c r="E22" s="13"/>
      <c r="F22" s="3"/>
      <c r="G22" s="13">
        <f>SUM(G17:G21)</f>
        <v>508.1</v>
      </c>
      <c r="H22" s="13">
        <f>SUM(H17:H21)</f>
        <v>528.9</v>
      </c>
      <c r="I22" s="13">
        <f>SUM(I17:I21)</f>
        <v>470.6</v>
      </c>
      <c r="J22" s="13">
        <f>SUM(J17:J21)</f>
        <v>392</v>
      </c>
      <c r="K22" s="3"/>
      <c r="L22" s="3"/>
      <c r="M22" s="3"/>
      <c r="N22" s="18"/>
      <c r="O22" s="18"/>
      <c r="P22" s="18"/>
      <c r="Q22" s="18"/>
      <c r="R22" s="18"/>
    </row>
    <row r="23" spans="1:18" s="19" customFormat="1" ht="13.5" customHeight="1">
      <c r="A23" s="114"/>
      <c r="B23" s="119"/>
      <c r="C23" s="119"/>
      <c r="D23" s="119"/>
      <c r="E23" s="119"/>
      <c r="F23" s="116"/>
      <c r="G23" s="26"/>
      <c r="H23" s="119"/>
      <c r="I23" s="119"/>
      <c r="J23" s="119"/>
      <c r="K23" s="3"/>
      <c r="L23" s="3"/>
      <c r="M23" s="3"/>
      <c r="N23" s="18"/>
      <c r="O23" s="18"/>
      <c r="P23" s="18"/>
      <c r="Q23" s="18"/>
      <c r="R23" s="18"/>
    </row>
    <row r="24" spans="1:10" s="3" customFormat="1" ht="37.5" customHeight="1">
      <c r="A24" s="183" t="s">
        <v>640</v>
      </c>
      <c r="B24" s="183"/>
      <c r="C24" s="183"/>
      <c r="D24" s="183"/>
      <c r="E24" s="183"/>
      <c r="F24" s="183"/>
      <c r="G24" s="183"/>
      <c r="H24" s="183"/>
      <c r="I24" s="183"/>
      <c r="J24" s="183"/>
    </row>
    <row r="25" spans="1:10" ht="12.75">
      <c r="A25" s="183" t="s">
        <v>662</v>
      </c>
      <c r="B25" s="183"/>
      <c r="C25" s="183"/>
      <c r="D25" s="183"/>
      <c r="E25" s="183"/>
      <c r="F25" s="183"/>
      <c r="G25" s="183"/>
      <c r="H25" s="183"/>
      <c r="I25" s="183"/>
      <c r="J25" s="183"/>
    </row>
    <row r="26" spans="1:10" ht="27" customHeight="1">
      <c r="A26" s="182" t="s">
        <v>333</v>
      </c>
      <c r="B26" s="179"/>
      <c r="C26" s="179"/>
      <c r="D26" s="179"/>
      <c r="E26" s="179"/>
      <c r="F26" s="179"/>
      <c r="G26" s="179"/>
      <c r="H26" s="179"/>
      <c r="I26" s="179"/>
      <c r="J26" s="179"/>
    </row>
    <row r="27" spans="1:10" ht="27.75" customHeight="1">
      <c r="A27" s="184" t="s">
        <v>663</v>
      </c>
      <c r="B27" s="180"/>
      <c r="C27" s="180"/>
      <c r="D27" s="180"/>
      <c r="E27" s="180"/>
      <c r="F27" s="180"/>
      <c r="G27" s="180"/>
      <c r="H27" s="180"/>
      <c r="I27" s="180"/>
      <c r="J27" s="180"/>
    </row>
    <row r="28" spans="1:10" ht="12.75">
      <c r="A28" s="182" t="s">
        <v>664</v>
      </c>
      <c r="B28" s="179"/>
      <c r="C28" s="179"/>
      <c r="D28" s="179"/>
      <c r="E28" s="179"/>
      <c r="F28" s="179"/>
      <c r="G28" s="179"/>
      <c r="H28" s="179"/>
      <c r="I28" s="179"/>
      <c r="J28" s="179"/>
    </row>
    <row r="31" ht="12.75">
      <c r="G31" t="s">
        <v>665</v>
      </c>
    </row>
    <row r="32" ht="14.25">
      <c r="A32" s="1" t="s">
        <v>81</v>
      </c>
    </row>
    <row r="34" spans="1:2" ht="12.75">
      <c r="A34" s="94" t="s">
        <v>666</v>
      </c>
      <c r="B34" s="164">
        <v>0.289</v>
      </c>
    </row>
    <row r="35" spans="1:2" ht="12.75">
      <c r="A35" s="94" t="s">
        <v>672</v>
      </c>
      <c r="B35" s="164">
        <v>0.193</v>
      </c>
    </row>
    <row r="36" spans="1:2" ht="14.25">
      <c r="A36" s="94" t="s">
        <v>673</v>
      </c>
      <c r="B36" s="164">
        <v>0.147</v>
      </c>
    </row>
    <row r="37" spans="1:2" ht="12.75">
      <c r="A37" s="94" t="s">
        <v>374</v>
      </c>
      <c r="B37" s="164">
        <v>0.092</v>
      </c>
    </row>
    <row r="38" spans="1:2" ht="14.25">
      <c r="A38" s="94" t="s">
        <v>674</v>
      </c>
      <c r="B38" s="164">
        <v>0.043</v>
      </c>
    </row>
    <row r="39" spans="1:2" ht="12.75">
      <c r="A39" s="94" t="s">
        <v>368</v>
      </c>
      <c r="B39" s="164">
        <v>0.07</v>
      </c>
    </row>
    <row r="40" spans="1:2" ht="12.75">
      <c r="A40" s="94" t="s">
        <v>367</v>
      </c>
      <c r="B40" s="164">
        <v>0.038</v>
      </c>
    </row>
    <row r="41" spans="1:2" ht="12.75">
      <c r="A41" s="94" t="s">
        <v>371</v>
      </c>
      <c r="B41" s="164">
        <v>0.028</v>
      </c>
    </row>
    <row r="42" spans="1:2" ht="12.75">
      <c r="A42" s="94" t="s">
        <v>453</v>
      </c>
      <c r="B42" s="164">
        <v>0.046</v>
      </c>
    </row>
    <row r="43" spans="1:2" ht="12.75">
      <c r="A43" s="94" t="s">
        <v>667</v>
      </c>
      <c r="B43" s="164">
        <v>0.02</v>
      </c>
    </row>
    <row r="44" spans="1:2" ht="12.75">
      <c r="A44" s="94" t="s">
        <v>377</v>
      </c>
      <c r="B44" s="164">
        <v>0.01</v>
      </c>
    </row>
    <row r="45" spans="1:2" ht="12.75">
      <c r="A45" s="94" t="s">
        <v>370</v>
      </c>
      <c r="B45" s="164">
        <v>0.011</v>
      </c>
    </row>
    <row r="46" spans="1:2" ht="12.75">
      <c r="A46" s="94" t="s">
        <v>365</v>
      </c>
      <c r="B46" s="164">
        <v>0.012</v>
      </c>
    </row>
    <row r="47" spans="1:2" ht="12.75">
      <c r="A47" s="94" t="s">
        <v>385</v>
      </c>
      <c r="B47" s="140">
        <v>1</v>
      </c>
    </row>
    <row r="50" ht="12.75">
      <c r="A50" t="s">
        <v>668</v>
      </c>
    </row>
    <row r="51" ht="12.75">
      <c r="A51" t="s">
        <v>669</v>
      </c>
    </row>
    <row r="52" ht="12.75">
      <c r="A52" t="s">
        <v>670</v>
      </c>
    </row>
    <row r="55" ht="12.75">
      <c r="E55" t="s">
        <v>671</v>
      </c>
    </row>
    <row r="82" spans="1:8" ht="42.75" customHeight="1">
      <c r="A82" s="180" t="s">
        <v>168</v>
      </c>
      <c r="B82" s="180"/>
      <c r="C82" s="180"/>
      <c r="D82" s="180"/>
      <c r="E82" s="180"/>
      <c r="F82" s="180"/>
      <c r="G82" s="180"/>
      <c r="H82" s="180"/>
    </row>
  </sheetData>
  <mergeCells count="6">
    <mergeCell ref="A82:H82"/>
    <mergeCell ref="A28:J28"/>
    <mergeCell ref="A24:J24"/>
    <mergeCell ref="A25:J25"/>
    <mergeCell ref="A26:J26"/>
    <mergeCell ref="A27:J27"/>
  </mergeCells>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J71"/>
  <sheetViews>
    <sheetView zoomScale="85" zoomScaleNormal="85" workbookViewId="0" topLeftCell="A1">
      <selection activeCell="F1" sqref="F1"/>
    </sheetView>
  </sheetViews>
  <sheetFormatPr defaultColWidth="9.140625" defaultRowHeight="12.75"/>
  <cols>
    <col min="1" max="1" width="25.421875" style="3" customWidth="1"/>
    <col min="2" max="2" width="8.8515625" style="3" bestFit="1" customWidth="1"/>
    <col min="3" max="3" width="9.421875" style="3" bestFit="1" customWidth="1"/>
    <col min="4" max="5" width="8.00390625" style="3" bestFit="1" customWidth="1"/>
    <col min="6" max="6" width="10.8515625" style="3" bestFit="1" customWidth="1"/>
    <col min="7" max="7" width="3.8515625" style="3" customWidth="1"/>
    <col min="8" max="8" width="8.00390625" style="3" bestFit="1" customWidth="1"/>
    <col min="9" max="9" width="8.57421875" style="3" bestFit="1" customWidth="1"/>
    <col min="10" max="10" width="8.57421875" style="3" customWidth="1"/>
    <col min="11" max="11" width="8.57421875" style="3" bestFit="1" customWidth="1"/>
    <col min="12" max="12" width="13.421875" style="3" customWidth="1"/>
    <col min="13" max="13" width="10.7109375" style="3" bestFit="1" customWidth="1"/>
    <col min="14" max="14" width="11.8515625" style="3" bestFit="1" customWidth="1"/>
    <col min="15" max="19" width="0" style="3" hidden="1" customWidth="1"/>
    <col min="20" max="16384" width="9.140625" style="3" customWidth="1"/>
  </cols>
  <sheetData>
    <row r="1" ht="15.75">
      <c r="A1" s="152"/>
    </row>
    <row r="2" spans="1:11" ht="13.5" customHeight="1">
      <c r="A2" s="1" t="s">
        <v>416</v>
      </c>
      <c r="B2" s="4"/>
      <c r="C2" s="4"/>
      <c r="D2" s="4"/>
      <c r="E2" s="4"/>
      <c r="F2" s="4"/>
      <c r="G2" s="4"/>
      <c r="H2" s="4"/>
      <c r="I2" s="4"/>
      <c r="J2" s="5"/>
      <c r="K2" s="5"/>
    </row>
    <row r="3" spans="1:11" ht="13.5" customHeight="1">
      <c r="A3" s="6" t="s">
        <v>659</v>
      </c>
      <c r="B3" s="4"/>
      <c r="C3" s="4"/>
      <c r="D3" s="4"/>
      <c r="E3" s="4"/>
      <c r="F3" s="4"/>
      <c r="G3" s="4"/>
      <c r="H3" s="6" t="s">
        <v>659</v>
      </c>
      <c r="I3" s="4"/>
      <c r="J3" s="5"/>
      <c r="K3" s="5"/>
    </row>
    <row r="4" spans="2:11" ht="13.5" customHeight="1">
      <c r="B4" s="4"/>
      <c r="C4" s="4"/>
      <c r="D4" s="4"/>
      <c r="E4" s="4"/>
      <c r="F4" s="4"/>
      <c r="G4" s="4"/>
      <c r="I4" s="4"/>
      <c r="J4" s="5"/>
      <c r="K4" s="5"/>
    </row>
    <row r="5" spans="1:11" ht="13.5" customHeight="1">
      <c r="A5" s="7" t="s">
        <v>24</v>
      </c>
      <c r="B5" s="4"/>
      <c r="C5" s="4"/>
      <c r="D5" s="4"/>
      <c r="E5" s="4"/>
      <c r="F5" s="4"/>
      <c r="G5" s="4"/>
      <c r="H5" s="7" t="s">
        <v>26</v>
      </c>
      <c r="I5" s="4"/>
      <c r="J5" s="5"/>
      <c r="K5" s="5"/>
    </row>
    <row r="6" spans="1:11" ht="13.5" customHeight="1">
      <c r="A6" s="7"/>
      <c r="B6" s="4"/>
      <c r="C6" s="4"/>
      <c r="D6" s="4"/>
      <c r="E6" s="4"/>
      <c r="F6" s="4"/>
      <c r="G6" s="4"/>
      <c r="H6" s="4"/>
      <c r="I6" s="4"/>
      <c r="J6" s="5"/>
      <c r="K6" s="5"/>
    </row>
    <row r="7" spans="2:11" ht="13.5" customHeight="1">
      <c r="B7" s="8" t="s">
        <v>355</v>
      </c>
      <c r="C7" s="8" t="s">
        <v>356</v>
      </c>
      <c r="D7" s="8" t="s">
        <v>357</v>
      </c>
      <c r="E7" s="8" t="s">
        <v>358</v>
      </c>
      <c r="F7" s="9" t="s">
        <v>646</v>
      </c>
      <c r="H7" s="4"/>
      <c r="I7" s="9" t="s">
        <v>385</v>
      </c>
      <c r="J7" s="5"/>
      <c r="K7" s="5"/>
    </row>
    <row r="8" spans="1:11" ht="13.5" customHeight="1">
      <c r="A8" s="6">
        <v>2000</v>
      </c>
      <c r="B8" s="10">
        <v>14.1</v>
      </c>
      <c r="C8" s="10">
        <v>16.4</v>
      </c>
      <c r="D8" s="10">
        <v>21.4</v>
      </c>
      <c r="E8" s="10">
        <v>26.3</v>
      </c>
      <c r="F8" s="11">
        <f aca="true" t="shared" si="0" ref="F8:F16">SUM(B8:E8)</f>
        <v>78.2</v>
      </c>
      <c r="H8" s="6">
        <v>2000</v>
      </c>
      <c r="I8" s="11">
        <v>1088</v>
      </c>
      <c r="J8" s="5"/>
      <c r="K8" s="5"/>
    </row>
    <row r="9" spans="1:9" ht="13.5" customHeight="1">
      <c r="A9" s="6">
        <v>2001</v>
      </c>
      <c r="B9" s="10">
        <v>20.5</v>
      </c>
      <c r="C9" s="10">
        <v>43.2</v>
      </c>
      <c r="D9" s="10">
        <v>22.7</v>
      </c>
      <c r="E9" s="10">
        <v>66.2</v>
      </c>
      <c r="F9" s="11">
        <f t="shared" si="0"/>
        <v>152.60000000000002</v>
      </c>
      <c r="H9" s="6">
        <v>2001</v>
      </c>
      <c r="I9" s="11">
        <v>2308.4</v>
      </c>
    </row>
    <row r="10" spans="1:9" ht="13.5" customHeight="1">
      <c r="A10" s="6">
        <v>2002</v>
      </c>
      <c r="B10" s="10">
        <v>24.3</v>
      </c>
      <c r="C10" s="10">
        <v>42.6</v>
      </c>
      <c r="D10" s="10">
        <v>35.7</v>
      </c>
      <c r="E10" s="10">
        <v>55.1</v>
      </c>
      <c r="F10" s="11">
        <f t="shared" si="0"/>
        <v>157.70000000000002</v>
      </c>
      <c r="H10" s="6">
        <v>2002</v>
      </c>
      <c r="I10" s="11">
        <v>2592.7</v>
      </c>
    </row>
    <row r="11" spans="1:9" ht="13.5" customHeight="1">
      <c r="A11" s="6">
        <v>2003</v>
      </c>
      <c r="B11" s="10">
        <v>43.3</v>
      </c>
      <c r="C11" s="10">
        <v>51.9</v>
      </c>
      <c r="D11" s="10">
        <v>39.7</v>
      </c>
      <c r="E11" s="10">
        <v>82.4</v>
      </c>
      <c r="F11" s="11">
        <f t="shared" si="0"/>
        <v>217.29999999999998</v>
      </c>
      <c r="H11" s="6">
        <v>2003</v>
      </c>
      <c r="I11" s="11">
        <v>2914.5</v>
      </c>
    </row>
    <row r="12" spans="1:9" ht="13.5" customHeight="1">
      <c r="A12" s="6">
        <v>2004</v>
      </c>
      <c r="B12" s="10">
        <v>55.8</v>
      </c>
      <c r="C12" s="10">
        <v>59</v>
      </c>
      <c r="D12" s="10">
        <v>53.2</v>
      </c>
      <c r="E12" s="10">
        <v>75.5</v>
      </c>
      <c r="F12" s="11">
        <f t="shared" si="0"/>
        <v>243.5</v>
      </c>
      <c r="H12" s="6">
        <v>2004</v>
      </c>
      <c r="I12" s="11">
        <v>1956.6</v>
      </c>
    </row>
    <row r="13" spans="1:9" ht="13.5" customHeight="1">
      <c r="A13" s="6">
        <v>2005</v>
      </c>
      <c r="B13" s="10">
        <v>47.8</v>
      </c>
      <c r="C13" s="10">
        <v>94.4</v>
      </c>
      <c r="D13" s="10">
        <v>41.5</v>
      </c>
      <c r="E13" s="10">
        <v>143.3</v>
      </c>
      <c r="F13" s="11">
        <f t="shared" si="0"/>
        <v>327</v>
      </c>
      <c r="H13" s="6">
        <v>2005</v>
      </c>
      <c r="I13" s="11">
        <v>2650.6</v>
      </c>
    </row>
    <row r="14" spans="1:9" ht="13.5" customHeight="1">
      <c r="A14" s="6">
        <v>2006</v>
      </c>
      <c r="B14" s="10">
        <v>69</v>
      </c>
      <c r="C14" s="10">
        <v>114.3</v>
      </c>
      <c r="D14" s="10">
        <v>112.8</v>
      </c>
      <c r="E14" s="10">
        <v>184.9</v>
      </c>
      <c r="F14" s="11">
        <f t="shared" si="0"/>
        <v>481</v>
      </c>
      <c r="H14" s="6">
        <v>2006</v>
      </c>
      <c r="I14" s="11">
        <v>2455.8</v>
      </c>
    </row>
    <row r="15" spans="1:9" ht="13.5" customHeight="1">
      <c r="A15" s="6">
        <v>2007</v>
      </c>
      <c r="B15" s="14">
        <v>128.74</v>
      </c>
      <c r="C15" s="14">
        <v>152</v>
      </c>
      <c r="D15" s="14">
        <v>98.225</v>
      </c>
      <c r="E15" s="14">
        <v>74.712</v>
      </c>
      <c r="F15" s="11">
        <f>SUM(B15:E15)</f>
        <v>453.677</v>
      </c>
      <c r="H15" s="6">
        <v>2007</v>
      </c>
      <c r="I15" s="11">
        <v>2404.9</v>
      </c>
    </row>
    <row r="16" spans="1:9" ht="13.5" customHeight="1">
      <c r="A16" s="6">
        <v>2008</v>
      </c>
      <c r="B16" s="14">
        <v>40</v>
      </c>
      <c r="C16" s="14"/>
      <c r="D16" s="14"/>
      <c r="E16" s="14"/>
      <c r="F16" s="11">
        <f t="shared" si="0"/>
        <v>40</v>
      </c>
      <c r="H16" s="6">
        <v>2008</v>
      </c>
      <c r="I16" s="11">
        <v>285.2</v>
      </c>
    </row>
    <row r="17" spans="1:9" ht="13.5" customHeight="1">
      <c r="A17" s="6"/>
      <c r="B17" s="27"/>
      <c r="C17" s="27"/>
      <c r="D17" s="27"/>
      <c r="E17" s="27"/>
      <c r="F17" s="27"/>
      <c r="H17" s="4"/>
      <c r="I17" s="4"/>
    </row>
    <row r="18" spans="1:11" ht="13.5" customHeight="1">
      <c r="A18" s="7" t="s">
        <v>30</v>
      </c>
      <c r="B18" s="27"/>
      <c r="C18" s="27"/>
      <c r="D18" s="27"/>
      <c r="E18" s="27"/>
      <c r="F18" s="26" t="s">
        <v>384</v>
      </c>
      <c r="H18" s="4"/>
      <c r="I18" s="4"/>
      <c r="J18" s="4"/>
      <c r="K18" s="4"/>
    </row>
    <row r="19" spans="1:11" ht="13.5" customHeight="1">
      <c r="A19" s="28"/>
      <c r="B19" s="4"/>
      <c r="C19" s="4"/>
      <c r="D19" s="4"/>
      <c r="E19" s="4"/>
      <c r="F19" s="4"/>
      <c r="G19" s="4"/>
      <c r="H19" s="4"/>
      <c r="I19" s="4"/>
      <c r="J19" s="4"/>
      <c r="K19" s="4"/>
    </row>
    <row r="20" spans="2:12" ht="13.5" customHeight="1">
      <c r="B20" s="8" t="s">
        <v>406</v>
      </c>
      <c r="C20" s="8" t="s">
        <v>409</v>
      </c>
      <c r="D20" s="8" t="s">
        <v>410</v>
      </c>
      <c r="E20" s="8" t="s">
        <v>411</v>
      </c>
      <c r="F20" s="9" t="s">
        <v>646</v>
      </c>
      <c r="H20" s="8" t="s">
        <v>401</v>
      </c>
      <c r="I20" s="8" t="s">
        <v>402</v>
      </c>
      <c r="J20" s="8" t="s">
        <v>403</v>
      </c>
      <c r="K20" s="8" t="s">
        <v>404</v>
      </c>
      <c r="L20" s="9" t="s">
        <v>646</v>
      </c>
    </row>
    <row r="21" spans="1:12" ht="13.5" customHeight="1">
      <c r="A21" s="6" t="s">
        <v>438</v>
      </c>
      <c r="B21" s="16">
        <v>10.1</v>
      </c>
      <c r="C21" s="12"/>
      <c r="D21" s="12"/>
      <c r="E21" s="12"/>
      <c r="F21" s="11">
        <f>SUM(B21:E21)</f>
        <v>10.1</v>
      </c>
      <c r="H21" s="16">
        <v>9.8</v>
      </c>
      <c r="I21" s="16">
        <v>21.1</v>
      </c>
      <c r="J21" s="16">
        <v>14.1</v>
      </c>
      <c r="K21" s="16">
        <v>12.8</v>
      </c>
      <c r="L21" s="11">
        <f>SUM(H21:K21)</f>
        <v>57.8</v>
      </c>
    </row>
    <row r="22" spans="1:12" ht="13.5" customHeight="1">
      <c r="A22" s="6" t="s">
        <v>185</v>
      </c>
      <c r="B22" s="16">
        <v>2</v>
      </c>
      <c r="C22" s="14"/>
      <c r="D22" s="14"/>
      <c r="E22" s="15"/>
      <c r="F22" s="11">
        <f>SUM(B22:E22)</f>
        <v>2</v>
      </c>
      <c r="H22" s="16">
        <v>25.9</v>
      </c>
      <c r="I22" s="16">
        <v>28.1</v>
      </c>
      <c r="J22" s="16">
        <v>24.95</v>
      </c>
      <c r="K22" s="16">
        <v>9.7</v>
      </c>
      <c r="L22" s="11">
        <f>SUM(H22:K22)</f>
        <v>88.65</v>
      </c>
    </row>
    <row r="23" spans="1:12" ht="13.5" customHeight="1">
      <c r="A23" s="6" t="s">
        <v>360</v>
      </c>
      <c r="B23" s="16">
        <v>0.7</v>
      </c>
      <c r="C23" s="12"/>
      <c r="D23" s="12"/>
      <c r="E23" s="12"/>
      <c r="F23" s="11">
        <f>SUM(B23:E23)</f>
        <v>0.7</v>
      </c>
      <c r="H23" s="16">
        <v>11.892</v>
      </c>
      <c r="I23" s="16">
        <v>25.012999999999998</v>
      </c>
      <c r="J23" s="16">
        <v>6</v>
      </c>
      <c r="K23" s="16">
        <v>4.696</v>
      </c>
      <c r="L23" s="11">
        <f>SUM(H23:K23)</f>
        <v>47.601</v>
      </c>
    </row>
    <row r="24" spans="1:12" ht="13.5" customHeight="1">
      <c r="A24" s="6" t="s">
        <v>362</v>
      </c>
      <c r="B24" s="16">
        <v>27.2</v>
      </c>
      <c r="C24" s="12"/>
      <c r="D24" s="12"/>
      <c r="E24" s="16"/>
      <c r="F24" s="11">
        <f>SUM(B24:E24)</f>
        <v>27.2</v>
      </c>
      <c r="H24" s="16">
        <v>81.148</v>
      </c>
      <c r="I24" s="16">
        <v>77.799</v>
      </c>
      <c r="J24" s="16">
        <v>53.21</v>
      </c>
      <c r="K24" s="16">
        <v>47.516</v>
      </c>
      <c r="L24" s="11">
        <f>SUM(H24:K24)</f>
        <v>259.673</v>
      </c>
    </row>
    <row r="25" spans="1:21" s="19" customFormat="1" ht="13.5" customHeight="1">
      <c r="A25" s="146" t="s">
        <v>646</v>
      </c>
      <c r="B25" s="13">
        <f>SUM(B21:B24)</f>
        <v>40</v>
      </c>
      <c r="C25" s="13"/>
      <c r="D25" s="13"/>
      <c r="E25" s="13"/>
      <c r="F25" s="11">
        <f>SUM(B25:E25)</f>
        <v>40</v>
      </c>
      <c r="G25" s="3"/>
      <c r="H25" s="13">
        <f>SUM(H21:H24)</f>
        <v>128.74</v>
      </c>
      <c r="I25" s="13">
        <f>SUM(I21:I24)</f>
        <v>152.012</v>
      </c>
      <c r="J25" s="13">
        <f>SUM(J21:J24)</f>
        <v>98.25999999999999</v>
      </c>
      <c r="K25" s="13">
        <f>SUM(K21:K24)</f>
        <v>74.71199999999999</v>
      </c>
      <c r="L25" s="11">
        <f>SUM(H25:K25)</f>
        <v>453.724</v>
      </c>
      <c r="M25" s="3"/>
      <c r="N25" s="3"/>
      <c r="O25" s="3"/>
      <c r="P25" s="3"/>
      <c r="Q25" s="3"/>
      <c r="R25" s="3"/>
      <c r="S25" s="3"/>
      <c r="T25" s="3"/>
      <c r="U25" s="3"/>
    </row>
    <row r="27" spans="1:15" ht="13.5" customHeight="1">
      <c r="A27" s="7" t="s">
        <v>31</v>
      </c>
      <c r="B27" s="27"/>
      <c r="C27" s="27"/>
      <c r="D27" s="27"/>
      <c r="E27" s="27"/>
      <c r="F27" s="26" t="s">
        <v>384</v>
      </c>
      <c r="H27" s="4"/>
      <c r="I27" s="4"/>
      <c r="J27" s="4"/>
      <c r="K27" s="4"/>
      <c r="O27" s="3" t="s">
        <v>466</v>
      </c>
    </row>
    <row r="28" spans="1:19" ht="13.5" customHeight="1">
      <c r="A28" s="7" t="s">
        <v>22</v>
      </c>
      <c r="B28" s="27"/>
      <c r="C28" s="27"/>
      <c r="D28" s="27"/>
      <c r="E28" s="27"/>
      <c r="F28" s="27"/>
      <c r="H28" s="4"/>
      <c r="I28" s="4"/>
      <c r="J28" s="4"/>
      <c r="K28" s="4"/>
      <c r="O28" s="84">
        <f>O32/O31</f>
        <v>0.7480314960629921</v>
      </c>
      <c r="P28" s="84">
        <f>P32/P31</f>
        <v>0.7407290847102019</v>
      </c>
      <c r="Q28" s="84">
        <f>Q32/Q31</f>
        <v>0.7009318578916716</v>
      </c>
      <c r="R28" s="84">
        <f>R32/R31</f>
        <v>0.6795144157814871</v>
      </c>
      <c r="S28" s="84">
        <f>S32/S31</f>
        <v>0.6428766003813674</v>
      </c>
    </row>
    <row r="29" spans="1:19" ht="13.5" customHeight="1">
      <c r="A29" s="28"/>
      <c r="B29" s="8" t="s">
        <v>406</v>
      </c>
      <c r="C29" s="8" t="s">
        <v>409</v>
      </c>
      <c r="D29" s="8" t="s">
        <v>410</v>
      </c>
      <c r="E29" s="8" t="s">
        <v>411</v>
      </c>
      <c r="F29" s="9" t="s">
        <v>646</v>
      </c>
      <c r="H29" s="8" t="s">
        <v>401</v>
      </c>
      <c r="I29" s="8" t="s">
        <v>402</v>
      </c>
      <c r="J29" s="8" t="s">
        <v>403</v>
      </c>
      <c r="K29" s="8" t="s">
        <v>404</v>
      </c>
      <c r="L29" s="9" t="s">
        <v>646</v>
      </c>
      <c r="O29" s="8" t="s">
        <v>401</v>
      </c>
      <c r="P29" s="8" t="s">
        <v>402</v>
      </c>
      <c r="Q29" s="8" t="s">
        <v>403</v>
      </c>
      <c r="R29" s="8" t="s">
        <v>404</v>
      </c>
      <c r="S29" s="8" t="s">
        <v>406</v>
      </c>
    </row>
    <row r="30" spans="1:12" ht="14.25">
      <c r="A30" s="1" t="s">
        <v>433</v>
      </c>
      <c r="B30" s="16">
        <v>37.6</v>
      </c>
      <c r="C30" s="12"/>
      <c r="D30" s="12"/>
      <c r="E30" s="12"/>
      <c r="F30" s="11">
        <f>SUM(B30:E30)</f>
        <v>37.6</v>
      </c>
      <c r="H30" s="16">
        <v>245.9</v>
      </c>
      <c r="I30" s="16">
        <v>243.9</v>
      </c>
      <c r="J30" s="16">
        <v>100.7</v>
      </c>
      <c r="K30" s="16">
        <v>76.4</v>
      </c>
      <c r="L30" s="11">
        <f>SUM(H30:K30)</f>
        <v>666.9</v>
      </c>
    </row>
    <row r="31" spans="1:19" ht="14.25">
      <c r="A31" s="6" t="s">
        <v>430</v>
      </c>
      <c r="B31" s="16">
        <v>4.6</v>
      </c>
      <c r="C31" s="14"/>
      <c r="D31" s="14"/>
      <c r="E31" s="15"/>
      <c r="F31" s="11">
        <f>SUM(B31:E31)</f>
        <v>4.6</v>
      </c>
      <c r="H31" s="16">
        <v>94.8</v>
      </c>
      <c r="I31" s="16">
        <v>102.4</v>
      </c>
      <c r="J31" s="16">
        <v>37.6</v>
      </c>
      <c r="K31" s="16">
        <v>17.7</v>
      </c>
      <c r="L31" s="11">
        <f>SUM(H31:K31)</f>
        <v>252.49999999999997</v>
      </c>
      <c r="O31" s="3">
        <v>317.5</v>
      </c>
      <c r="P31" s="3">
        <v>381.3</v>
      </c>
      <c r="Q31" s="3">
        <v>343.4</v>
      </c>
      <c r="R31" s="58">
        <v>329.5</v>
      </c>
      <c r="S31" s="58">
        <v>367.1</v>
      </c>
    </row>
    <row r="32" spans="1:19" ht="14.25">
      <c r="A32" s="1" t="s">
        <v>186</v>
      </c>
      <c r="B32" s="16">
        <v>236</v>
      </c>
      <c r="C32" s="12"/>
      <c r="D32" s="12"/>
      <c r="E32" s="12"/>
      <c r="F32" s="11">
        <f>SUM(B32:E32)</f>
        <v>236</v>
      </c>
      <c r="H32" s="16">
        <v>237.5</v>
      </c>
      <c r="I32" s="16">
        <v>282.44</v>
      </c>
      <c r="J32" s="16">
        <v>240.7</v>
      </c>
      <c r="K32" s="16">
        <v>223.9</v>
      </c>
      <c r="L32" s="11">
        <f>SUM(H32:K32)</f>
        <v>984.5400000000001</v>
      </c>
      <c r="O32" s="80">
        <v>237.5</v>
      </c>
      <c r="P32" s="80">
        <v>282.44</v>
      </c>
      <c r="Q32" s="80">
        <v>240.7</v>
      </c>
      <c r="R32" s="80">
        <v>223.9</v>
      </c>
      <c r="S32" s="83">
        <v>236</v>
      </c>
    </row>
    <row r="33" spans="1:12" ht="12.75">
      <c r="A33" s="6" t="s">
        <v>428</v>
      </c>
      <c r="B33" s="16">
        <v>3</v>
      </c>
      <c r="C33" s="14"/>
      <c r="D33" s="14"/>
      <c r="E33" s="15"/>
      <c r="F33" s="11">
        <f>SUM(B33:E33)</f>
        <v>3</v>
      </c>
      <c r="H33" s="16">
        <v>43.6</v>
      </c>
      <c r="I33" s="16">
        <v>67.7</v>
      </c>
      <c r="J33" s="16">
        <v>37</v>
      </c>
      <c r="K33" s="16">
        <v>19.8</v>
      </c>
      <c r="L33" s="11">
        <f>SUM(H33:K33)</f>
        <v>168.10000000000002</v>
      </c>
    </row>
    <row r="34" spans="1:12" ht="12.75">
      <c r="A34" s="6" t="s">
        <v>429</v>
      </c>
      <c r="B34" s="16">
        <v>4</v>
      </c>
      <c r="C34" s="14"/>
      <c r="D34" s="14"/>
      <c r="E34" s="15"/>
      <c r="F34" s="11">
        <f>SUM(B34:E34)</f>
        <v>4</v>
      </c>
      <c r="H34" s="16">
        <v>125.7</v>
      </c>
      <c r="I34" s="16">
        <v>115.1</v>
      </c>
      <c r="J34" s="16">
        <v>65.6</v>
      </c>
      <c r="K34" s="16">
        <v>26.5</v>
      </c>
      <c r="L34" s="11">
        <f>SUM(H34:K34)</f>
        <v>332.9</v>
      </c>
    </row>
    <row r="35" spans="1:12" ht="14.25">
      <c r="A35" s="146" t="s">
        <v>646</v>
      </c>
      <c r="B35" s="13">
        <f>SUM(B30:B34)</f>
        <v>285.2</v>
      </c>
      <c r="C35" s="13">
        <f>SUM(C30:C34)</f>
        <v>0</v>
      </c>
      <c r="D35" s="13">
        <f>SUM(D30:D34)</f>
        <v>0</v>
      </c>
      <c r="E35" s="13">
        <f>SUM(E30:E34)</f>
        <v>0</v>
      </c>
      <c r="F35" s="13">
        <f>SUM(F30:F34)</f>
        <v>285.2</v>
      </c>
      <c r="H35" s="13">
        <f>SUM(H30:H34)</f>
        <v>747.5000000000001</v>
      </c>
      <c r="I35" s="13">
        <f>SUM(I30:I34)</f>
        <v>811.5400000000001</v>
      </c>
      <c r="J35" s="13">
        <f>SUM(J30:J34)</f>
        <v>481.6</v>
      </c>
      <c r="K35" s="13">
        <f>SUM(K30:K34)</f>
        <v>364.3</v>
      </c>
      <c r="L35" s="13">
        <f>SUM(L30:L34)</f>
        <v>2404.94</v>
      </c>
    </row>
    <row r="36" spans="2:11" ht="13.5" customHeight="1">
      <c r="B36" s="4"/>
      <c r="C36" s="4"/>
      <c r="D36" s="4"/>
      <c r="E36" s="4"/>
      <c r="F36" s="4"/>
      <c r="G36" s="4"/>
      <c r="H36" s="4"/>
      <c r="I36" s="4"/>
      <c r="J36" s="4"/>
      <c r="K36" s="4"/>
    </row>
    <row r="37" spans="1:12" ht="26.25" customHeight="1">
      <c r="A37" s="7" t="s">
        <v>32</v>
      </c>
      <c r="B37" s="21"/>
      <c r="C37" s="21"/>
      <c r="D37" s="21"/>
      <c r="E37" s="21"/>
      <c r="F37" s="4"/>
      <c r="G37" s="4"/>
      <c r="H37" s="4"/>
      <c r="I37" s="4"/>
      <c r="J37" s="4"/>
      <c r="K37" s="4"/>
      <c r="L37" s="4"/>
    </row>
    <row r="38" spans="1:12" ht="26.25" customHeight="1">
      <c r="A38" s="7"/>
      <c r="B38" s="21"/>
      <c r="C38" s="21"/>
      <c r="D38" s="21"/>
      <c r="E38" s="21"/>
      <c r="F38" s="4"/>
      <c r="G38" s="4"/>
      <c r="H38" s="4"/>
      <c r="I38" s="4"/>
      <c r="J38" s="4"/>
      <c r="K38" s="4"/>
      <c r="L38" s="4"/>
    </row>
    <row r="39" spans="2:244" ht="14.25">
      <c r="B39" s="8" t="s">
        <v>406</v>
      </c>
      <c r="C39" s="8" t="s">
        <v>409</v>
      </c>
      <c r="D39" s="8" t="s">
        <v>410</v>
      </c>
      <c r="E39" s="8" t="s">
        <v>411</v>
      </c>
      <c r="F39" s="9" t="s">
        <v>646</v>
      </c>
      <c r="H39" s="8" t="s">
        <v>401</v>
      </c>
      <c r="I39" s="8" t="s">
        <v>402</v>
      </c>
      <c r="J39" s="8" t="s">
        <v>403</v>
      </c>
      <c r="K39" s="8" t="s">
        <v>404</v>
      </c>
      <c r="L39" s="9" t="s">
        <v>646</v>
      </c>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row>
    <row r="40" spans="1:12" ht="13.5" customHeight="1">
      <c r="A40" s="6" t="s">
        <v>364</v>
      </c>
      <c r="B40" s="16" t="s">
        <v>361</v>
      </c>
      <c r="C40" s="12"/>
      <c r="D40" s="12"/>
      <c r="E40" s="12"/>
      <c r="F40" s="13">
        <f>SUM(B40:E40)</f>
        <v>0</v>
      </c>
      <c r="H40" s="16">
        <v>0</v>
      </c>
      <c r="I40" s="16">
        <v>0</v>
      </c>
      <c r="J40" s="16">
        <v>0</v>
      </c>
      <c r="K40" s="16">
        <v>0</v>
      </c>
      <c r="L40" s="13">
        <f>SUM(H40:K40)</f>
        <v>0</v>
      </c>
    </row>
    <row r="41" spans="1:12" ht="13.5" customHeight="1">
      <c r="A41" s="6" t="s">
        <v>365</v>
      </c>
      <c r="B41" s="16" t="s">
        <v>361</v>
      </c>
      <c r="C41" s="12"/>
      <c r="D41" s="12"/>
      <c r="E41" s="12"/>
      <c r="F41" s="13">
        <f aca="true" t="shared" si="1" ref="F41:F61">SUM(B41:E41)</f>
        <v>0</v>
      </c>
      <c r="H41" s="16">
        <v>0</v>
      </c>
      <c r="I41" s="16">
        <v>0.16</v>
      </c>
      <c r="J41" s="16">
        <v>3.876</v>
      </c>
      <c r="K41" s="16">
        <v>0</v>
      </c>
      <c r="L41" s="13">
        <f aca="true" t="shared" si="2" ref="L41:L59">SUM(H41:K41)</f>
        <v>4.036</v>
      </c>
    </row>
    <row r="42" spans="1:12" ht="13.5" customHeight="1">
      <c r="A42" s="6" t="s">
        <v>366</v>
      </c>
      <c r="B42" s="16" t="s">
        <v>361</v>
      </c>
      <c r="C42" s="12"/>
      <c r="D42" s="12"/>
      <c r="E42" s="12"/>
      <c r="F42" s="13">
        <f t="shared" si="1"/>
        <v>0</v>
      </c>
      <c r="H42" s="16">
        <v>0.148</v>
      </c>
      <c r="I42" s="16">
        <v>0.36</v>
      </c>
      <c r="J42" s="16">
        <v>0</v>
      </c>
      <c r="K42" s="16">
        <v>0</v>
      </c>
      <c r="L42" s="13">
        <f t="shared" si="2"/>
        <v>0.508</v>
      </c>
    </row>
    <row r="43" spans="1:12" ht="13.5" customHeight="1">
      <c r="A43" s="6" t="s">
        <v>367</v>
      </c>
      <c r="B43" s="16" t="s">
        <v>361</v>
      </c>
      <c r="C43" s="12"/>
      <c r="D43" s="12"/>
      <c r="E43" s="12"/>
      <c r="F43" s="13">
        <f t="shared" si="1"/>
        <v>0</v>
      </c>
      <c r="H43" s="16">
        <v>1.25</v>
      </c>
      <c r="I43" s="16">
        <v>1.85</v>
      </c>
      <c r="J43" s="16">
        <v>0</v>
      </c>
      <c r="K43" s="16">
        <v>0.75</v>
      </c>
      <c r="L43" s="13">
        <f t="shared" si="2"/>
        <v>3.85</v>
      </c>
    </row>
    <row r="44" spans="1:12" ht="13.5" customHeight="1">
      <c r="A44" s="6" t="s">
        <v>368</v>
      </c>
      <c r="B44" s="16">
        <v>3.8</v>
      </c>
      <c r="C44" s="12"/>
      <c r="D44" s="12"/>
      <c r="E44" s="12"/>
      <c r="F44" s="13">
        <f t="shared" si="1"/>
        <v>3.8</v>
      </c>
      <c r="H44" s="16">
        <v>3.451</v>
      </c>
      <c r="I44" s="16">
        <v>8.248000000000001</v>
      </c>
      <c r="J44" s="16">
        <v>1.782</v>
      </c>
      <c r="K44" s="16">
        <v>5.065</v>
      </c>
      <c r="L44" s="13">
        <f t="shared" si="2"/>
        <v>18.546000000000003</v>
      </c>
    </row>
    <row r="45" spans="1:12" ht="13.5" customHeight="1">
      <c r="A45" s="6" t="s">
        <v>369</v>
      </c>
      <c r="B45" s="16">
        <v>1</v>
      </c>
      <c r="C45" s="12"/>
      <c r="D45" s="12"/>
      <c r="E45" s="12"/>
      <c r="F45" s="13">
        <f t="shared" si="1"/>
        <v>1</v>
      </c>
      <c r="H45" s="16">
        <v>0</v>
      </c>
      <c r="I45" s="16">
        <v>1.555</v>
      </c>
      <c r="J45" s="16">
        <v>1.25</v>
      </c>
      <c r="K45" s="16">
        <v>2.5</v>
      </c>
      <c r="L45" s="13">
        <f t="shared" si="2"/>
        <v>5.305</v>
      </c>
    </row>
    <row r="46" spans="1:12" ht="13.5" customHeight="1">
      <c r="A46" s="6" t="s">
        <v>370</v>
      </c>
      <c r="B46" s="16">
        <v>2.5</v>
      </c>
      <c r="C46" s="12"/>
      <c r="D46" s="12"/>
      <c r="E46" s="12"/>
      <c r="F46" s="13">
        <f t="shared" si="1"/>
        <v>2.5</v>
      </c>
      <c r="H46" s="16">
        <v>2.954</v>
      </c>
      <c r="I46" s="16">
        <v>3.089</v>
      </c>
      <c r="J46" s="16">
        <v>2.323</v>
      </c>
      <c r="K46" s="16">
        <v>1.996</v>
      </c>
      <c r="L46" s="13">
        <f t="shared" si="2"/>
        <v>10.362</v>
      </c>
    </row>
    <row r="47" spans="1:12" ht="13.5" customHeight="1">
      <c r="A47" s="6" t="s">
        <v>371</v>
      </c>
      <c r="B47" s="16">
        <v>5.9</v>
      </c>
      <c r="C47" s="12"/>
      <c r="D47" s="12"/>
      <c r="E47" s="12"/>
      <c r="F47" s="13">
        <f t="shared" si="1"/>
        <v>5.9</v>
      </c>
      <c r="H47" s="16">
        <v>6.704</v>
      </c>
      <c r="I47" s="16">
        <v>14.141</v>
      </c>
      <c r="J47" s="16">
        <v>3.051</v>
      </c>
      <c r="K47" s="16">
        <v>2.49</v>
      </c>
      <c r="L47" s="13">
        <f t="shared" si="2"/>
        <v>26.386000000000003</v>
      </c>
    </row>
    <row r="48" spans="1:12" ht="13.5" customHeight="1">
      <c r="A48" s="6" t="s">
        <v>372</v>
      </c>
      <c r="B48" s="16" t="s">
        <v>361</v>
      </c>
      <c r="C48" s="12"/>
      <c r="D48" s="12"/>
      <c r="E48" s="12"/>
      <c r="F48" s="13">
        <f t="shared" si="1"/>
        <v>0</v>
      </c>
      <c r="H48" s="16">
        <v>0.106</v>
      </c>
      <c r="I48" s="16">
        <v>0.372</v>
      </c>
      <c r="J48" s="16">
        <v>0</v>
      </c>
      <c r="K48" s="16">
        <v>0.53</v>
      </c>
      <c r="L48" s="13">
        <f t="shared" si="2"/>
        <v>1.008</v>
      </c>
    </row>
    <row r="49" spans="1:12" ht="13.5" customHeight="1">
      <c r="A49" s="6" t="s">
        <v>373</v>
      </c>
      <c r="B49" s="16" t="s">
        <v>361</v>
      </c>
      <c r="C49" s="12"/>
      <c r="D49" s="12"/>
      <c r="E49" s="12"/>
      <c r="F49" s="13">
        <f t="shared" si="1"/>
        <v>0</v>
      </c>
      <c r="H49" s="16">
        <v>0</v>
      </c>
      <c r="I49" s="16">
        <v>0</v>
      </c>
      <c r="J49" s="16">
        <v>0.144</v>
      </c>
      <c r="K49" s="16">
        <v>0</v>
      </c>
      <c r="L49" s="13">
        <f t="shared" si="2"/>
        <v>0.144</v>
      </c>
    </row>
    <row r="50" spans="1:12" ht="13.5" customHeight="1">
      <c r="A50" s="6" t="s">
        <v>374</v>
      </c>
      <c r="B50" s="16">
        <v>2.8</v>
      </c>
      <c r="C50" s="12"/>
      <c r="D50" s="12"/>
      <c r="E50" s="12"/>
      <c r="F50" s="13">
        <f t="shared" si="1"/>
        <v>2.8</v>
      </c>
      <c r="H50" s="16">
        <v>5.836</v>
      </c>
      <c r="I50" s="16">
        <v>10.536</v>
      </c>
      <c r="J50" s="16">
        <v>11.536</v>
      </c>
      <c r="K50" s="16">
        <v>12.879</v>
      </c>
      <c r="L50" s="13">
        <f t="shared" si="2"/>
        <v>40.787</v>
      </c>
    </row>
    <row r="51" spans="1:12" ht="13.5" customHeight="1">
      <c r="A51" s="6" t="s">
        <v>375</v>
      </c>
      <c r="B51" s="16">
        <v>2</v>
      </c>
      <c r="C51" s="12"/>
      <c r="D51" s="12"/>
      <c r="E51" s="12"/>
      <c r="F51" s="13">
        <f t="shared" si="1"/>
        <v>2</v>
      </c>
      <c r="H51" s="16">
        <v>2.772</v>
      </c>
      <c r="I51" s="16">
        <v>2.474</v>
      </c>
      <c r="J51" s="16">
        <v>2.615</v>
      </c>
      <c r="K51" s="16">
        <v>2.9429999999999996</v>
      </c>
      <c r="L51" s="13">
        <f t="shared" si="2"/>
        <v>10.804</v>
      </c>
    </row>
    <row r="52" spans="1:12" ht="13.5" customHeight="1">
      <c r="A52" s="6" t="s">
        <v>376</v>
      </c>
      <c r="B52" s="16">
        <v>0.5</v>
      </c>
      <c r="C52" s="12"/>
      <c r="D52" s="12"/>
      <c r="E52" s="12"/>
      <c r="F52" s="13">
        <f t="shared" si="1"/>
        <v>0.5</v>
      </c>
      <c r="H52" s="16">
        <v>0</v>
      </c>
      <c r="I52" s="16">
        <v>0.996</v>
      </c>
      <c r="J52" s="16">
        <v>0.131</v>
      </c>
      <c r="K52" s="16">
        <v>0</v>
      </c>
      <c r="L52" s="13">
        <f t="shared" si="2"/>
        <v>1.127</v>
      </c>
    </row>
    <row r="53" spans="1:12" ht="13.5" customHeight="1">
      <c r="A53" s="6" t="s">
        <v>377</v>
      </c>
      <c r="B53" s="16">
        <v>9.8</v>
      </c>
      <c r="C53" s="12"/>
      <c r="D53" s="12"/>
      <c r="E53" s="12"/>
      <c r="F53" s="13">
        <f t="shared" si="1"/>
        <v>9.8</v>
      </c>
      <c r="H53" s="16">
        <v>16.488</v>
      </c>
      <c r="I53" s="16">
        <v>14.52</v>
      </c>
      <c r="J53" s="16">
        <v>14.459</v>
      </c>
      <c r="K53" s="16">
        <v>15.638</v>
      </c>
      <c r="L53" s="13">
        <f t="shared" si="2"/>
        <v>61.105</v>
      </c>
    </row>
    <row r="54" spans="1:12" ht="13.5" customHeight="1">
      <c r="A54" s="6" t="s">
        <v>378</v>
      </c>
      <c r="B54" s="16" t="s">
        <v>361</v>
      </c>
      <c r="C54" s="12"/>
      <c r="D54" s="12"/>
      <c r="E54" s="12"/>
      <c r="F54" s="13">
        <f t="shared" si="1"/>
        <v>0</v>
      </c>
      <c r="H54" s="16">
        <v>0</v>
      </c>
      <c r="I54" s="16">
        <v>0</v>
      </c>
      <c r="J54" s="16">
        <v>0</v>
      </c>
      <c r="K54" s="16">
        <v>0</v>
      </c>
      <c r="L54" s="13">
        <f t="shared" si="2"/>
        <v>0</v>
      </c>
    </row>
    <row r="55" spans="1:12" ht="13.5" customHeight="1">
      <c r="A55" s="6" t="s">
        <v>379</v>
      </c>
      <c r="B55" s="16" t="s">
        <v>361</v>
      </c>
      <c r="C55" s="12"/>
      <c r="D55" s="12"/>
      <c r="E55" s="12"/>
      <c r="F55" s="13">
        <f t="shared" si="1"/>
        <v>0</v>
      </c>
      <c r="H55" s="16">
        <v>0.416</v>
      </c>
      <c r="I55" s="16">
        <v>0.319</v>
      </c>
      <c r="J55" s="16">
        <v>0</v>
      </c>
      <c r="K55" s="16">
        <v>0</v>
      </c>
      <c r="L55" s="13">
        <f t="shared" si="2"/>
        <v>0.735</v>
      </c>
    </row>
    <row r="56" spans="1:12" ht="13.5" customHeight="1">
      <c r="A56" s="6" t="s">
        <v>380</v>
      </c>
      <c r="B56" s="16" t="s">
        <v>361</v>
      </c>
      <c r="C56" s="12"/>
      <c r="D56" s="12"/>
      <c r="E56" s="12"/>
      <c r="F56" s="13">
        <f t="shared" si="1"/>
        <v>0</v>
      </c>
      <c r="H56" s="16">
        <v>0</v>
      </c>
      <c r="I56" s="16">
        <v>0</v>
      </c>
      <c r="J56" s="16">
        <v>0</v>
      </c>
      <c r="K56" s="16">
        <v>0</v>
      </c>
      <c r="L56" s="13">
        <f t="shared" si="2"/>
        <v>0</v>
      </c>
    </row>
    <row r="57" spans="1:12" ht="13.5" customHeight="1">
      <c r="A57" s="6" t="s">
        <v>381</v>
      </c>
      <c r="B57" s="16">
        <v>8.8</v>
      </c>
      <c r="C57" s="12"/>
      <c r="D57" s="12"/>
      <c r="E57" s="12"/>
      <c r="F57" s="13">
        <f t="shared" si="1"/>
        <v>8.8</v>
      </c>
      <c r="H57" s="16">
        <v>62.536</v>
      </c>
      <c r="I57" s="16">
        <v>62.087</v>
      </c>
      <c r="J57" s="16">
        <v>30.175</v>
      </c>
      <c r="K57" s="16">
        <v>17.83</v>
      </c>
      <c r="L57" s="13">
        <f t="shared" si="2"/>
        <v>172.628</v>
      </c>
    </row>
    <row r="58" spans="1:12" ht="13.5" customHeight="1">
      <c r="A58" s="6" t="s">
        <v>382</v>
      </c>
      <c r="B58" s="16" t="s">
        <v>361</v>
      </c>
      <c r="C58" s="12"/>
      <c r="D58" s="12"/>
      <c r="E58" s="12"/>
      <c r="F58" s="13">
        <f t="shared" si="1"/>
        <v>0</v>
      </c>
      <c r="H58" s="16">
        <v>0.139</v>
      </c>
      <c r="I58" s="16">
        <v>0</v>
      </c>
      <c r="J58" s="16">
        <v>0</v>
      </c>
      <c r="K58" s="16">
        <v>0</v>
      </c>
      <c r="L58" s="13">
        <f t="shared" si="2"/>
        <v>0.139</v>
      </c>
    </row>
    <row r="59" spans="1:12" ht="13.5" customHeight="1">
      <c r="A59" s="6" t="s">
        <v>187</v>
      </c>
      <c r="B59" s="16">
        <f>0.9+1.96</f>
        <v>2.86</v>
      </c>
      <c r="C59" s="12"/>
      <c r="D59" s="12"/>
      <c r="E59" s="12"/>
      <c r="F59" s="13">
        <f t="shared" si="1"/>
        <v>2.86</v>
      </c>
      <c r="H59" s="16">
        <v>25.9</v>
      </c>
      <c r="I59" s="16">
        <f>28.1+3.2</f>
        <v>31.3</v>
      </c>
      <c r="J59" s="16">
        <f>25+1.9</f>
        <v>26.9</v>
      </c>
      <c r="K59" s="16">
        <f>9.7+2.4</f>
        <v>12.1</v>
      </c>
      <c r="L59" s="13">
        <f t="shared" si="2"/>
        <v>96.19999999999999</v>
      </c>
    </row>
    <row r="60" spans="1:12" ht="13.5" customHeight="1">
      <c r="A60" s="6" t="s">
        <v>440</v>
      </c>
      <c r="B60" s="16">
        <f>SUM(B40:B59)</f>
        <v>39.96</v>
      </c>
      <c r="C60" s="12"/>
      <c r="D60" s="12"/>
      <c r="E60" s="12"/>
      <c r="F60" s="13">
        <f t="shared" si="1"/>
        <v>39.96</v>
      </c>
      <c r="H60" s="16">
        <f>SUM(H40:H59)</f>
        <v>128.7</v>
      </c>
      <c r="I60" s="16">
        <f>SUM(I40:I59)</f>
        <v>152.007</v>
      </c>
      <c r="J60" s="16">
        <v>98.2</v>
      </c>
      <c r="K60" s="16">
        <f>SUM(K40:K59)</f>
        <v>74.72099999999999</v>
      </c>
      <c r="L60" s="13">
        <f>SUM(L40:L59)</f>
        <v>453.67</v>
      </c>
    </row>
    <row r="61" spans="1:12" ht="13.5" customHeight="1">
      <c r="A61" s="6" t="s">
        <v>415</v>
      </c>
      <c r="B61" s="16">
        <v>285.2</v>
      </c>
      <c r="C61" s="12"/>
      <c r="D61" s="12"/>
      <c r="E61" s="12"/>
      <c r="F61" s="13">
        <f t="shared" si="1"/>
        <v>285.2</v>
      </c>
      <c r="H61" s="16">
        <v>747.5</v>
      </c>
      <c r="I61" s="16">
        <v>811.5</v>
      </c>
      <c r="J61" s="16">
        <v>481.6</v>
      </c>
      <c r="K61" s="16">
        <v>364.3</v>
      </c>
      <c r="L61" s="13">
        <f>SUM(H61:K61)</f>
        <v>2404.9</v>
      </c>
    </row>
    <row r="62" ht="12.75">
      <c r="F62" s="26" t="s">
        <v>384</v>
      </c>
    </row>
    <row r="63" spans="1:12" ht="356.25" customHeight="1">
      <c r="A63" s="167" t="s">
        <v>329</v>
      </c>
      <c r="B63" s="168"/>
      <c r="C63" s="168"/>
      <c r="D63" s="168"/>
      <c r="E63" s="168"/>
      <c r="F63" s="168"/>
      <c r="G63" s="168"/>
      <c r="H63" s="168"/>
      <c r="I63" s="168"/>
      <c r="J63" s="168"/>
      <c r="K63" s="168"/>
      <c r="L63" s="168"/>
    </row>
    <row r="64" spans="1:12" ht="14.25" customHeight="1">
      <c r="A64" s="169"/>
      <c r="B64" s="169"/>
      <c r="C64" s="169"/>
      <c r="D64" s="169"/>
      <c r="E64" s="169"/>
      <c r="F64" s="169"/>
      <c r="G64" s="169"/>
      <c r="H64" s="169"/>
      <c r="I64" s="169"/>
      <c r="J64" s="169"/>
      <c r="K64" s="169"/>
      <c r="L64" s="169"/>
    </row>
    <row r="65" spans="1:12" ht="14.25">
      <c r="A65" s="169"/>
      <c r="B65" s="169"/>
      <c r="C65" s="169"/>
      <c r="D65" s="169"/>
      <c r="E65" s="169"/>
      <c r="F65" s="169"/>
      <c r="G65" s="169"/>
      <c r="H65" s="169"/>
      <c r="I65" s="169"/>
      <c r="J65" s="169"/>
      <c r="K65" s="169"/>
      <c r="L65" s="169"/>
    </row>
    <row r="66" spans="1:12" ht="14.25">
      <c r="A66" s="41"/>
      <c r="B66" s="24"/>
      <c r="C66" s="24"/>
      <c r="D66" s="24"/>
      <c r="E66" s="24"/>
      <c r="F66" s="24"/>
      <c r="G66" s="25"/>
      <c r="H66" s="24"/>
      <c r="I66" s="24"/>
      <c r="J66" s="24"/>
      <c r="K66" s="24"/>
      <c r="L66" s="24"/>
    </row>
    <row r="67" spans="1:12" ht="14.25">
      <c r="A67" s="169"/>
      <c r="B67" s="169"/>
      <c r="C67" s="169"/>
      <c r="D67" s="169"/>
      <c r="E67" s="169"/>
      <c r="F67" s="169"/>
      <c r="G67" s="169"/>
      <c r="H67" s="169"/>
      <c r="I67" s="169"/>
      <c r="J67" s="169"/>
      <c r="K67" s="169"/>
      <c r="L67" s="169"/>
    </row>
    <row r="68" spans="1:12" ht="14.25">
      <c r="A68" s="41"/>
      <c r="B68" s="24"/>
      <c r="C68" s="24"/>
      <c r="D68" s="24"/>
      <c r="E68" s="24"/>
      <c r="F68" s="24"/>
      <c r="G68" s="25"/>
      <c r="H68" s="24"/>
      <c r="I68" s="24"/>
      <c r="J68" s="24"/>
      <c r="K68" s="24"/>
      <c r="L68" s="24"/>
    </row>
    <row r="69" spans="1:12" ht="14.25">
      <c r="A69" s="166"/>
      <c r="B69" s="166"/>
      <c r="C69" s="166"/>
      <c r="D69" s="166"/>
      <c r="E69" s="166"/>
      <c r="F69" s="166"/>
      <c r="G69" s="166"/>
      <c r="H69" s="166"/>
      <c r="I69" s="166"/>
      <c r="J69" s="166"/>
      <c r="K69" s="166"/>
      <c r="L69" s="166"/>
    </row>
    <row r="70" spans="1:12" ht="14.25">
      <c r="A70" s="165"/>
      <c r="B70" s="165"/>
      <c r="C70" s="165"/>
      <c r="D70" s="165"/>
      <c r="E70" s="165"/>
      <c r="F70" s="165"/>
      <c r="G70" s="165"/>
      <c r="H70" s="165"/>
      <c r="I70" s="165"/>
      <c r="J70" s="165"/>
      <c r="K70" s="165"/>
      <c r="L70" s="165"/>
    </row>
    <row r="71" ht="12.75">
      <c r="A71" s="26"/>
    </row>
  </sheetData>
  <mergeCells count="6">
    <mergeCell ref="A70:L70"/>
    <mergeCell ref="A69:L69"/>
    <mergeCell ref="A63:L63"/>
    <mergeCell ref="A65:L65"/>
    <mergeCell ref="A64:L64"/>
    <mergeCell ref="A67:L67"/>
  </mergeCells>
  <printOptions/>
  <pageMargins left="0.75" right="0.75" top="1" bottom="1" header="0.5" footer="0.5"/>
  <pageSetup fitToHeight="1" fitToWidth="1" horizontalDpi="1200" verticalDpi="1200" orientation="landscape" scale="75" r:id="rId1"/>
</worksheet>
</file>

<file path=xl/worksheets/sheet20.xml><?xml version="1.0" encoding="utf-8"?>
<worksheet xmlns="http://schemas.openxmlformats.org/spreadsheetml/2006/main" xmlns:r="http://schemas.openxmlformats.org/officeDocument/2006/relationships">
  <dimension ref="A2:I32"/>
  <sheetViews>
    <sheetView workbookViewId="0" topLeftCell="A1">
      <selection activeCell="A44" sqref="A44:A45"/>
    </sheetView>
  </sheetViews>
  <sheetFormatPr defaultColWidth="9.140625" defaultRowHeight="12.75"/>
  <cols>
    <col min="1" max="1" width="22.8515625" style="0" bestFit="1" customWidth="1"/>
    <col min="2" max="3" width="9.140625" style="47" customWidth="1"/>
  </cols>
  <sheetData>
    <row r="2" ht="12.75">
      <c r="A2" s="1" t="s">
        <v>679</v>
      </c>
    </row>
    <row r="3" ht="14.25">
      <c r="A3" s="1" t="s">
        <v>82</v>
      </c>
    </row>
    <row r="5" spans="1:3" ht="12.75">
      <c r="A5" s="146"/>
      <c r="B5" s="147" t="s">
        <v>676</v>
      </c>
      <c r="C5" s="147" t="s">
        <v>419</v>
      </c>
    </row>
    <row r="6" spans="1:3" ht="12.75">
      <c r="A6" s="44" t="s">
        <v>448</v>
      </c>
      <c r="B6" s="141">
        <v>0.12754351612888226</v>
      </c>
      <c r="C6" s="141">
        <v>0.581817821232374</v>
      </c>
    </row>
    <row r="7" spans="1:3" ht="12.75">
      <c r="A7" s="44" t="s">
        <v>677</v>
      </c>
      <c r="B7" s="141">
        <v>0.06866665689150718</v>
      </c>
      <c r="C7" s="141">
        <v>0.2417745869940305</v>
      </c>
    </row>
    <row r="8" spans="1:3" ht="12.75">
      <c r="A8" s="44" t="s">
        <v>449</v>
      </c>
      <c r="B8" s="141">
        <v>0.01271973355111683</v>
      </c>
      <c r="C8" s="141">
        <v>0</v>
      </c>
    </row>
    <row r="9" spans="1:3" ht="12.75">
      <c r="A9" s="44" t="s">
        <v>450</v>
      </c>
      <c r="B9" s="141">
        <v>0.7110437112251056</v>
      </c>
      <c r="C9" s="141">
        <v>0.10461495745988933</v>
      </c>
    </row>
    <row r="10" spans="1:3" ht="12.75">
      <c r="A10" s="44" t="s">
        <v>451</v>
      </c>
      <c r="B10" s="141">
        <v>0.003037643301950059</v>
      </c>
      <c r="C10" s="141">
        <v>0</v>
      </c>
    </row>
    <row r="11" spans="1:3" ht="12.75">
      <c r="A11" s="44" t="s">
        <v>678</v>
      </c>
      <c r="B11" s="141">
        <v>0.04329673399652099</v>
      </c>
      <c r="C11" s="141">
        <v>0.07178767625885013</v>
      </c>
    </row>
    <row r="12" spans="1:3" ht="12.75">
      <c r="A12" s="94" t="s">
        <v>363</v>
      </c>
      <c r="B12" s="142">
        <v>0.033692004904917035</v>
      </c>
      <c r="C12" s="142">
        <v>0</v>
      </c>
    </row>
    <row r="14" ht="14.25">
      <c r="A14" s="1" t="s">
        <v>83</v>
      </c>
    </row>
    <row r="15" ht="12.75">
      <c r="A15" s="1"/>
    </row>
    <row r="16" spans="1:3" ht="12.75">
      <c r="A16" s="144"/>
      <c r="B16" s="145" t="s">
        <v>676</v>
      </c>
      <c r="C16" s="145" t="s">
        <v>419</v>
      </c>
    </row>
    <row r="17" spans="1:3" ht="12.75">
      <c r="A17" s="94" t="s">
        <v>481</v>
      </c>
      <c r="B17" s="143">
        <v>0.10842519993584833</v>
      </c>
      <c r="C17" s="143">
        <v>0.033570989429427045</v>
      </c>
    </row>
    <row r="18" spans="1:3" ht="12.75">
      <c r="A18" s="94" t="s">
        <v>367</v>
      </c>
      <c r="B18" s="143">
        <v>0.020892122061961692</v>
      </c>
      <c r="C18" s="143">
        <v>0</v>
      </c>
    </row>
    <row r="19" spans="1:3" ht="12.75">
      <c r="A19" s="94" t="s">
        <v>368</v>
      </c>
      <c r="B19" s="143">
        <v>0.020293113705231205</v>
      </c>
      <c r="C19" s="143">
        <v>0</v>
      </c>
    </row>
    <row r="20" spans="1:3" ht="12.75">
      <c r="A20" s="94" t="s">
        <v>370</v>
      </c>
      <c r="B20" s="143">
        <v>0.02456356902616421</v>
      </c>
      <c r="C20" s="143">
        <v>0.010287963826031771</v>
      </c>
    </row>
    <row r="21" spans="1:3" ht="12.75">
      <c r="A21" s="94" t="s">
        <v>371</v>
      </c>
      <c r="B21" s="143">
        <v>0</v>
      </c>
      <c r="C21" s="143">
        <v>0</v>
      </c>
    </row>
    <row r="22" spans="1:3" ht="12.75">
      <c r="A22" s="94" t="s">
        <v>377</v>
      </c>
      <c r="B22" s="143">
        <v>6.061337205716029E-06</v>
      </c>
      <c r="C22" s="143">
        <v>0</v>
      </c>
    </row>
    <row r="23" spans="1:3" ht="12.75">
      <c r="A23" s="94" t="s">
        <v>379</v>
      </c>
      <c r="B23" s="143">
        <v>0.01825371699501382</v>
      </c>
      <c r="C23" s="143">
        <v>0.013049600380778612</v>
      </c>
    </row>
    <row r="24" spans="1:3" ht="12.75">
      <c r="A24" s="94" t="s">
        <v>381</v>
      </c>
      <c r="B24" s="143">
        <v>0.642979520972953</v>
      </c>
      <c r="C24" s="143">
        <v>0.6297027150308391</v>
      </c>
    </row>
    <row r="25" spans="1:3" ht="12.75">
      <c r="A25" s="94" t="s">
        <v>177</v>
      </c>
      <c r="B25" s="143">
        <v>0.05221679511190933</v>
      </c>
      <c r="C25" s="143">
        <v>0</v>
      </c>
    </row>
    <row r="26" spans="1:3" ht="12.75">
      <c r="A26" s="94" t="s">
        <v>178</v>
      </c>
      <c r="B26" s="143">
        <v>0.1123699008537128</v>
      </c>
      <c r="C26" s="143">
        <v>0.31338873133292344</v>
      </c>
    </row>
    <row r="29" spans="1:9" ht="43.5" customHeight="1">
      <c r="A29" s="179" t="s">
        <v>179</v>
      </c>
      <c r="B29" s="179"/>
      <c r="C29" s="179"/>
      <c r="D29" s="179"/>
      <c r="E29" s="179"/>
      <c r="F29" s="179"/>
      <c r="G29" s="179"/>
      <c r="H29" s="179"/>
      <c r="I29" s="179"/>
    </row>
    <row r="32" ht="12.75">
      <c r="F32" t="s">
        <v>180</v>
      </c>
    </row>
  </sheetData>
  <mergeCells count="1">
    <mergeCell ref="A29:I29"/>
  </mergeCells>
  <printOptions/>
  <pageMargins left="0.75" right="0.75" top="1" bottom="1" header="0.5" footer="0.5"/>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O33"/>
  <sheetViews>
    <sheetView zoomScale="85" zoomScaleNormal="85" workbookViewId="0" topLeftCell="A1">
      <selection activeCell="S16" sqref="S16"/>
    </sheetView>
  </sheetViews>
  <sheetFormatPr defaultColWidth="9.140625" defaultRowHeight="12" customHeight="1"/>
  <cols>
    <col min="1" max="1" width="21.8515625" style="3" customWidth="1"/>
    <col min="2" max="2" width="8.421875" style="20" bestFit="1" customWidth="1"/>
    <col min="3" max="3" width="9.421875" style="20" bestFit="1" customWidth="1"/>
    <col min="4" max="4" width="8.00390625" style="20" bestFit="1" customWidth="1"/>
    <col min="5" max="5" width="8.00390625" style="3" bestFit="1" customWidth="1"/>
    <col min="6" max="6" width="9.00390625" style="3" customWidth="1"/>
    <col min="7" max="8" width="8.00390625" style="3" bestFit="1" customWidth="1"/>
    <col min="9" max="9" width="11.57421875" style="3" bestFit="1" customWidth="1"/>
    <col min="10" max="10" width="8.57421875" style="3" bestFit="1" customWidth="1"/>
    <col min="11" max="16384" width="9.140625" style="3" customWidth="1"/>
  </cols>
  <sheetData>
    <row r="1" spans="1:4" ht="12.75">
      <c r="A1" s="1" t="s">
        <v>639</v>
      </c>
      <c r="B1" s="3"/>
      <c r="C1" s="3"/>
      <c r="D1" s="3"/>
    </row>
    <row r="2" spans="1:10" ht="14.25">
      <c r="A2" s="6" t="s">
        <v>659</v>
      </c>
      <c r="E2" s="20"/>
      <c r="F2" s="20"/>
      <c r="G2" s="20"/>
      <c r="H2" s="20"/>
      <c r="I2" s="20"/>
      <c r="J2" s="20"/>
    </row>
    <row r="3" ht="12" customHeight="1">
      <c r="A3" s="6" t="s">
        <v>84</v>
      </c>
    </row>
    <row r="4" spans="2:15" ht="12" customHeight="1">
      <c r="B4" s="8" t="s">
        <v>406</v>
      </c>
      <c r="C4" s="8" t="s">
        <v>409</v>
      </c>
      <c r="D4" s="8" t="s">
        <v>410</v>
      </c>
      <c r="E4" s="8" t="s">
        <v>411</v>
      </c>
      <c r="F4" s="9" t="s">
        <v>359</v>
      </c>
      <c r="H4" s="8" t="s">
        <v>401</v>
      </c>
      <c r="I4" s="8" t="s">
        <v>402</v>
      </c>
      <c r="J4" s="8" t="s">
        <v>403</v>
      </c>
      <c r="K4" s="8" t="s">
        <v>404</v>
      </c>
      <c r="L4" s="9" t="s">
        <v>359</v>
      </c>
      <c r="M4"/>
      <c r="N4"/>
      <c r="O4"/>
    </row>
    <row r="5" spans="1:15" ht="12" customHeight="1">
      <c r="A5" s="6" t="s">
        <v>386</v>
      </c>
      <c r="B5" s="148">
        <v>224.4</v>
      </c>
      <c r="C5" s="91"/>
      <c r="D5" s="91"/>
      <c r="E5" s="91"/>
      <c r="F5" s="11">
        <v>224.4</v>
      </c>
      <c r="H5" s="148">
        <v>586.8</v>
      </c>
      <c r="I5" s="148">
        <v>570.6</v>
      </c>
      <c r="J5" s="148">
        <v>355.8</v>
      </c>
      <c r="K5" s="148">
        <v>270.4</v>
      </c>
      <c r="L5" s="11">
        <f>SUM(H5:K5)</f>
        <v>1783.6</v>
      </c>
      <c r="M5"/>
      <c r="N5"/>
      <c r="O5"/>
    </row>
    <row r="6" spans="1:14" ht="12" customHeight="1">
      <c r="A6" s="6" t="s">
        <v>407</v>
      </c>
      <c r="B6" s="12">
        <v>36.5</v>
      </c>
      <c r="C6" s="92"/>
      <c r="D6" s="92"/>
      <c r="E6" s="93"/>
      <c r="F6" s="11">
        <f>SUM(B6:E6)</f>
        <v>36.5</v>
      </c>
      <c r="H6" s="12">
        <v>136.232</v>
      </c>
      <c r="I6" s="12">
        <v>149.913</v>
      </c>
      <c r="J6" s="12">
        <v>86.428</v>
      </c>
      <c r="K6" s="12">
        <v>118.707</v>
      </c>
      <c r="L6" s="11">
        <f>SUM(H6:K6)</f>
        <v>491.28</v>
      </c>
      <c r="M6"/>
      <c r="N6"/>
    </row>
    <row r="7" spans="1:15" ht="12" customHeight="1">
      <c r="A7" s="6" t="s">
        <v>446</v>
      </c>
      <c r="B7" s="12">
        <v>18.6</v>
      </c>
      <c r="C7" s="91"/>
      <c r="D7" s="91"/>
      <c r="E7" s="91"/>
      <c r="F7" s="11">
        <f>SUM(B7:E7)</f>
        <v>18.6</v>
      </c>
      <c r="H7" s="12">
        <v>22.4</v>
      </c>
      <c r="I7" s="12">
        <v>32.4</v>
      </c>
      <c r="J7" s="12">
        <v>16.8</v>
      </c>
      <c r="K7" s="12">
        <v>18.3</v>
      </c>
      <c r="L7" s="11">
        <f>SUM(H7:K7)</f>
        <v>89.89999999999999</v>
      </c>
      <c r="M7"/>
      <c r="N7"/>
      <c r="O7"/>
    </row>
    <row r="8" spans="1:15" ht="12" customHeight="1">
      <c r="A8" s="17" t="s">
        <v>385</v>
      </c>
      <c r="B8" s="13">
        <f>SUM(B5:B7)</f>
        <v>279.5</v>
      </c>
      <c r="C8" s="91"/>
      <c r="D8" s="91"/>
      <c r="E8" s="91"/>
      <c r="F8" s="13">
        <f>SUM(F5:F7)</f>
        <v>279.5</v>
      </c>
      <c r="H8" s="13">
        <f>SUM(H5:H7)</f>
        <v>745.4319999999999</v>
      </c>
      <c r="I8" s="13">
        <f>SUM(I5:I7)</f>
        <v>752.913</v>
      </c>
      <c r="J8" s="13">
        <f>SUM(J5:J7)</f>
        <v>459.028</v>
      </c>
      <c r="K8" s="13">
        <f>SUM(K5:K7)</f>
        <v>407.407</v>
      </c>
      <c r="L8" s="13">
        <f>SUM(L5:L7)</f>
        <v>2364.78</v>
      </c>
      <c r="M8"/>
      <c r="N8"/>
      <c r="O8"/>
    </row>
    <row r="9" spans="1:15" ht="12" customHeight="1">
      <c r="A9" s="36"/>
      <c r="B9" s="24"/>
      <c r="C9" s="24"/>
      <c r="D9" s="37"/>
      <c r="E9" s="19"/>
      <c r="F9" s="19"/>
      <c r="G9" s="19"/>
      <c r="H9" s="19"/>
      <c r="I9" s="19"/>
      <c r="J9" s="19"/>
      <c r="K9" s="19"/>
      <c r="L9" s="19"/>
      <c r="M9"/>
      <c r="N9"/>
      <c r="O9"/>
    </row>
    <row r="11" spans="1:4" ht="12" customHeight="1">
      <c r="A11" s="6" t="s">
        <v>85</v>
      </c>
      <c r="B11" s="3"/>
      <c r="C11" s="3"/>
      <c r="D11" s="3"/>
    </row>
    <row r="13" spans="2:12" ht="12" customHeight="1">
      <c r="B13" s="8" t="s">
        <v>406</v>
      </c>
      <c r="C13" s="8" t="s">
        <v>409</v>
      </c>
      <c r="D13" s="8" t="s">
        <v>410</v>
      </c>
      <c r="E13" s="8" t="s">
        <v>411</v>
      </c>
      <c r="F13" s="9" t="s">
        <v>359</v>
      </c>
      <c r="H13" s="8" t="s">
        <v>401</v>
      </c>
      <c r="I13" s="8" t="s">
        <v>402</v>
      </c>
      <c r="J13" s="8" t="s">
        <v>403</v>
      </c>
      <c r="K13" s="8" t="s">
        <v>404</v>
      </c>
      <c r="L13" s="9" t="s">
        <v>359</v>
      </c>
    </row>
    <row r="14" spans="1:12" ht="12" customHeight="1">
      <c r="A14" s="6" t="s">
        <v>386</v>
      </c>
      <c r="B14" s="148">
        <f>131*0.6334</f>
        <v>82.9754</v>
      </c>
      <c r="C14" s="91"/>
      <c r="D14" s="91"/>
      <c r="E14" s="91"/>
      <c r="F14" s="11">
        <f>SUM(B14:E14)</f>
        <v>82.9754</v>
      </c>
      <c r="H14" s="148">
        <f>102*0.7488</f>
        <v>76.3776</v>
      </c>
      <c r="I14" s="148">
        <f>123*0.7384</f>
        <v>90.8232</v>
      </c>
      <c r="J14" s="148">
        <f>145*0.7009</f>
        <v>101.6305</v>
      </c>
      <c r="K14" s="148">
        <f>168*0.6854</f>
        <v>115.1472</v>
      </c>
      <c r="L14" s="11">
        <f>SUM(H14:K14)</f>
        <v>383.9785</v>
      </c>
    </row>
    <row r="15" spans="1:12" ht="12" customHeight="1">
      <c r="A15" s="6" t="s">
        <v>407</v>
      </c>
      <c r="B15" s="12">
        <v>56.77</v>
      </c>
      <c r="C15" s="92"/>
      <c r="D15" s="92"/>
      <c r="E15" s="93"/>
      <c r="F15" s="11">
        <f>SUM(B15:E15)</f>
        <v>56.77</v>
      </c>
      <c r="H15" s="12">
        <v>45.43</v>
      </c>
      <c r="I15" s="12">
        <v>58.83</v>
      </c>
      <c r="J15" s="12">
        <v>37.075</v>
      </c>
      <c r="K15" s="12">
        <v>51.215</v>
      </c>
      <c r="L15" s="11">
        <f>SUM(H15:K15)</f>
        <v>192.54999999999998</v>
      </c>
    </row>
    <row r="16" spans="1:12" ht="12" customHeight="1">
      <c r="A16" s="6" t="s">
        <v>446</v>
      </c>
      <c r="B16" s="12">
        <v>1.5</v>
      </c>
      <c r="C16" s="91"/>
      <c r="D16" s="91"/>
      <c r="E16" s="91"/>
      <c r="F16" s="11">
        <f>SUM(B16:E16)</f>
        <v>1.5</v>
      </c>
      <c r="H16" s="12">
        <v>6.61</v>
      </c>
      <c r="I16" s="12">
        <v>8.97</v>
      </c>
      <c r="J16" s="12">
        <v>2.48</v>
      </c>
      <c r="K16" s="12">
        <v>2.82</v>
      </c>
      <c r="L16" s="11">
        <f>SUM(H16:K16)</f>
        <v>20.880000000000003</v>
      </c>
    </row>
    <row r="17" spans="1:12" ht="12" customHeight="1">
      <c r="A17" s="17" t="s">
        <v>359</v>
      </c>
      <c r="B17" s="13">
        <f>SUM(B14:B16)</f>
        <v>141.2454</v>
      </c>
      <c r="C17" s="91"/>
      <c r="D17" s="91"/>
      <c r="E17" s="91"/>
      <c r="F17" s="11">
        <f>SUM(B17:E17)</f>
        <v>141.2454</v>
      </c>
      <c r="H17" s="13">
        <f>SUM(H14:H16)</f>
        <v>128.41760000000002</v>
      </c>
      <c r="I17" s="13">
        <f>SUM(I14:I16)</f>
        <v>158.6232</v>
      </c>
      <c r="J17" s="13">
        <f>SUM(J14:J16)</f>
        <v>141.1855</v>
      </c>
      <c r="K17" s="13">
        <f>SUM(K14:K16)</f>
        <v>169.1822</v>
      </c>
      <c r="L17" s="13">
        <f>SUM(L14:L16)</f>
        <v>597.4085</v>
      </c>
    </row>
    <row r="20" spans="1:4" ht="12" customHeight="1">
      <c r="A20" s="6" t="s">
        <v>86</v>
      </c>
      <c r="B20" s="3"/>
      <c r="C20" s="3"/>
      <c r="D20" s="3"/>
    </row>
    <row r="21" ht="12" customHeight="1">
      <c r="A21" s="23"/>
    </row>
    <row r="22" spans="2:12" ht="12" customHeight="1">
      <c r="B22" s="8" t="s">
        <v>406</v>
      </c>
      <c r="C22" s="8" t="s">
        <v>409</v>
      </c>
      <c r="D22" s="8" t="s">
        <v>410</v>
      </c>
      <c r="E22" s="8" t="s">
        <v>411</v>
      </c>
      <c r="F22" s="9" t="s">
        <v>359</v>
      </c>
      <c r="H22" s="8" t="s">
        <v>401</v>
      </c>
      <c r="I22" s="8" t="s">
        <v>402</v>
      </c>
      <c r="J22" s="8" t="s">
        <v>403</v>
      </c>
      <c r="K22" s="8" t="s">
        <v>404</v>
      </c>
      <c r="L22" s="9" t="s">
        <v>359</v>
      </c>
    </row>
    <row r="23" spans="1:12" ht="12" customHeight="1">
      <c r="A23" s="6" t="s">
        <v>386</v>
      </c>
      <c r="B23" s="148">
        <v>101.22</v>
      </c>
      <c r="C23" s="91"/>
      <c r="D23" s="91"/>
      <c r="E23" s="91"/>
      <c r="F23" s="11">
        <f>SUM(B23:E23)</f>
        <v>101.22</v>
      </c>
      <c r="H23" s="148">
        <v>130.874</v>
      </c>
      <c r="I23" s="148">
        <v>119.236</v>
      </c>
      <c r="J23" s="148">
        <v>61.836</v>
      </c>
      <c r="K23" s="148">
        <v>101.22</v>
      </c>
      <c r="L23" s="11">
        <f>SUM(H23:K23)</f>
        <v>413.16600000000005</v>
      </c>
    </row>
    <row r="24" spans="1:12" ht="12" customHeight="1">
      <c r="A24" s="6" t="s">
        <v>407</v>
      </c>
      <c r="B24" s="12">
        <v>52.017</v>
      </c>
      <c r="C24" s="92"/>
      <c r="D24" s="92"/>
      <c r="E24" s="93"/>
      <c r="F24" s="11">
        <f>SUM(B24:E24)</f>
        <v>52.017</v>
      </c>
      <c r="H24" s="12">
        <v>197.424</v>
      </c>
      <c r="I24" s="12">
        <v>144.723</v>
      </c>
      <c r="J24" s="12">
        <v>71.223</v>
      </c>
      <c r="K24" s="12">
        <v>31.512</v>
      </c>
      <c r="L24" s="11">
        <f>SUM(H24:K24)</f>
        <v>444.88200000000006</v>
      </c>
    </row>
    <row r="25" spans="1:12" ht="12" customHeight="1">
      <c r="A25" s="6" t="s">
        <v>446</v>
      </c>
      <c r="B25" s="12">
        <v>6.593</v>
      </c>
      <c r="C25" s="91"/>
      <c r="D25" s="91"/>
      <c r="E25" s="91"/>
      <c r="F25" s="11">
        <f>SUM(B25:E25)</f>
        <v>6.593</v>
      </c>
      <c r="H25" s="12">
        <v>37.821</v>
      </c>
      <c r="I25" s="12">
        <v>19.239</v>
      </c>
      <c r="J25" s="12">
        <v>55.831</v>
      </c>
      <c r="K25" s="12">
        <v>12.32</v>
      </c>
      <c r="L25" s="11">
        <f>SUM(H25:K25)</f>
        <v>125.21100000000001</v>
      </c>
    </row>
    <row r="26" spans="1:12" ht="12" customHeight="1">
      <c r="A26" s="17" t="s">
        <v>385</v>
      </c>
      <c r="B26" s="13">
        <f>SUM(B23:B25)</f>
        <v>159.82999999999998</v>
      </c>
      <c r="C26" s="91"/>
      <c r="D26" s="91"/>
      <c r="E26" s="91"/>
      <c r="F26" s="11">
        <f>SUM(B26:E26)</f>
        <v>159.82999999999998</v>
      </c>
      <c r="H26" s="13">
        <f>SUM(H23:H25)</f>
        <v>366.119</v>
      </c>
      <c r="I26" s="13">
        <f>SUM(I23:I25)</f>
        <v>283.198</v>
      </c>
      <c r="J26" s="13">
        <f>SUM(J23:J25)</f>
        <v>188.89</v>
      </c>
      <c r="K26" s="13">
        <f>SUM(K23:K25)</f>
        <v>145.052</v>
      </c>
      <c r="L26" s="13">
        <f>SUM(L23:L25)</f>
        <v>983.2590000000001</v>
      </c>
    </row>
    <row r="29" ht="12" customHeight="1">
      <c r="A29" s="3" t="s">
        <v>181</v>
      </c>
    </row>
    <row r="30" ht="12" customHeight="1">
      <c r="A30" s="3" t="s">
        <v>182</v>
      </c>
    </row>
    <row r="31" ht="12" customHeight="1">
      <c r="A31" s="3" t="s">
        <v>183</v>
      </c>
    </row>
    <row r="33" ht="12" customHeight="1">
      <c r="H33" s="3" t="s">
        <v>184</v>
      </c>
    </row>
  </sheetData>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64"/>
  <sheetViews>
    <sheetView zoomScale="85" zoomScaleNormal="85" workbookViewId="0" topLeftCell="A31">
      <selection activeCell="A16" sqref="A16"/>
    </sheetView>
  </sheetViews>
  <sheetFormatPr defaultColWidth="9.140625" defaultRowHeight="12.75"/>
  <cols>
    <col min="1" max="1" width="24.28125" style="0" customWidth="1"/>
    <col min="2" max="3" width="9.421875" style="0" customWidth="1"/>
    <col min="4" max="4" width="17.140625" style="0" customWidth="1"/>
    <col min="5" max="5" width="19.57421875" style="0" customWidth="1"/>
    <col min="6" max="6" width="20.00390625" style="0" customWidth="1"/>
    <col min="7" max="7" width="19.00390625" style="0" bestFit="1" customWidth="1"/>
    <col min="8" max="8" width="12.8515625" style="0" customWidth="1"/>
    <col min="9" max="10" width="7.00390625" style="0" bestFit="1" customWidth="1"/>
  </cols>
  <sheetData>
    <row r="1" ht="12.75">
      <c r="A1" s="1" t="s">
        <v>33</v>
      </c>
    </row>
    <row r="2" ht="14.25">
      <c r="A2" s="6" t="s">
        <v>659</v>
      </c>
    </row>
    <row r="4" ht="12.75">
      <c r="A4" s="7" t="s">
        <v>34</v>
      </c>
    </row>
    <row r="6" spans="1:14" ht="12.75">
      <c r="A6" s="2" t="s">
        <v>480</v>
      </c>
      <c r="B6" s="6"/>
      <c r="C6" s="6"/>
      <c r="D6" s="6"/>
      <c r="F6" s="6"/>
      <c r="G6" s="6"/>
      <c r="H6" s="6"/>
      <c r="I6" s="6"/>
      <c r="J6" s="6"/>
      <c r="N6" s="6"/>
    </row>
    <row r="7" ht="12.75">
      <c r="N7" s="6"/>
    </row>
    <row r="8" spans="2:10" s="3" customFormat="1" ht="13.5" customHeight="1">
      <c r="B8" s="8" t="s">
        <v>438</v>
      </c>
      <c r="C8" s="22" t="s">
        <v>185</v>
      </c>
      <c r="D8" s="29" t="s">
        <v>360</v>
      </c>
      <c r="E8" s="22" t="s">
        <v>388</v>
      </c>
      <c r="F8" s="9" t="s">
        <v>646</v>
      </c>
      <c r="J8" s="6"/>
    </row>
    <row r="9" spans="1:10" s="3" customFormat="1" ht="13.5" customHeight="1">
      <c r="A9" s="6" t="s">
        <v>364</v>
      </c>
      <c r="B9" s="31" t="s">
        <v>361</v>
      </c>
      <c r="C9" s="31" t="s">
        <v>361</v>
      </c>
      <c r="D9" s="31" t="s">
        <v>361</v>
      </c>
      <c r="E9" s="31" t="s">
        <v>361</v>
      </c>
      <c r="F9" s="32">
        <f aca="true" t="shared" si="0" ref="F9:F29">SUM(B9:E9)</f>
        <v>0</v>
      </c>
      <c r="J9" s="6"/>
    </row>
    <row r="10" spans="1:6" s="3" customFormat="1" ht="13.5" customHeight="1">
      <c r="A10" s="6" t="s">
        <v>365</v>
      </c>
      <c r="B10" s="31">
        <v>0.2</v>
      </c>
      <c r="C10" s="31" t="s">
        <v>361</v>
      </c>
      <c r="D10" s="31" t="s">
        <v>361</v>
      </c>
      <c r="E10" s="31">
        <v>3.9</v>
      </c>
      <c r="F10" s="32">
        <f t="shared" si="0"/>
        <v>4.1</v>
      </c>
    </row>
    <row r="11" spans="1:6" s="3" customFormat="1" ht="13.5" customHeight="1">
      <c r="A11" s="6" t="s">
        <v>366</v>
      </c>
      <c r="B11" s="31">
        <v>0.4</v>
      </c>
      <c r="C11" s="31" t="s">
        <v>361</v>
      </c>
      <c r="D11" s="31" t="s">
        <v>361</v>
      </c>
      <c r="E11" s="31">
        <v>0.1</v>
      </c>
      <c r="F11" s="32">
        <f t="shared" si="0"/>
        <v>0.5</v>
      </c>
    </row>
    <row r="12" spans="1:6" s="3" customFormat="1" ht="13.5" customHeight="1">
      <c r="A12" s="6" t="s">
        <v>367</v>
      </c>
      <c r="B12" s="31">
        <v>2.5</v>
      </c>
      <c r="C12" s="31" t="s">
        <v>361</v>
      </c>
      <c r="D12" s="31" t="s">
        <v>361</v>
      </c>
      <c r="E12" s="31">
        <v>1.4</v>
      </c>
      <c r="F12" s="32">
        <f t="shared" si="0"/>
        <v>3.9</v>
      </c>
    </row>
    <row r="13" spans="1:6" s="3" customFormat="1" ht="13.5" customHeight="1">
      <c r="A13" s="6" t="s">
        <v>368</v>
      </c>
      <c r="B13" s="31">
        <v>8.5</v>
      </c>
      <c r="C13" s="31" t="s">
        <v>361</v>
      </c>
      <c r="D13" s="31">
        <v>9.5</v>
      </c>
      <c r="E13" s="31">
        <v>0.6</v>
      </c>
      <c r="F13" s="32">
        <f t="shared" si="0"/>
        <v>18.6</v>
      </c>
    </row>
    <row r="14" spans="1:6" s="3" customFormat="1" ht="13.5" customHeight="1">
      <c r="A14" s="6" t="s">
        <v>369</v>
      </c>
      <c r="B14" s="31">
        <v>2.5</v>
      </c>
      <c r="C14" s="31" t="s">
        <v>361</v>
      </c>
      <c r="D14" s="31" t="s">
        <v>361</v>
      </c>
      <c r="E14" s="31">
        <v>2.8</v>
      </c>
      <c r="F14" s="32">
        <f t="shared" si="0"/>
        <v>5.3</v>
      </c>
    </row>
    <row r="15" spans="1:6" s="3" customFormat="1" ht="13.5" customHeight="1">
      <c r="A15" s="6" t="s">
        <v>389</v>
      </c>
      <c r="B15" s="31" t="s">
        <v>361</v>
      </c>
      <c r="C15" s="31" t="s">
        <v>361</v>
      </c>
      <c r="D15" s="31" t="s">
        <v>361</v>
      </c>
      <c r="E15" s="31" t="s">
        <v>361</v>
      </c>
      <c r="F15" s="32">
        <f t="shared" si="0"/>
        <v>0</v>
      </c>
    </row>
    <row r="16" spans="1:6" s="3" customFormat="1" ht="13.5" customHeight="1">
      <c r="A16" s="6" t="s">
        <v>370</v>
      </c>
      <c r="B16" s="31">
        <v>2</v>
      </c>
      <c r="C16" s="31" t="s">
        <v>361</v>
      </c>
      <c r="D16" s="31">
        <v>1.5</v>
      </c>
      <c r="E16" s="31">
        <v>6.9</v>
      </c>
      <c r="F16" s="32">
        <f t="shared" si="0"/>
        <v>10.4</v>
      </c>
    </row>
    <row r="17" spans="1:6" s="19" customFormat="1" ht="13.5" customHeight="1">
      <c r="A17" s="6" t="s">
        <v>371</v>
      </c>
      <c r="B17" s="31">
        <v>9.5</v>
      </c>
      <c r="C17" s="31" t="s">
        <v>361</v>
      </c>
      <c r="D17" s="31" t="s">
        <v>361</v>
      </c>
      <c r="E17" s="31">
        <v>16.8</v>
      </c>
      <c r="F17" s="32">
        <f t="shared" si="0"/>
        <v>26.3</v>
      </c>
    </row>
    <row r="18" spans="1:6" s="19" customFormat="1" ht="13.5" customHeight="1">
      <c r="A18" s="6" t="s">
        <v>372</v>
      </c>
      <c r="B18" s="31">
        <v>0.9</v>
      </c>
      <c r="C18" s="31" t="s">
        <v>361</v>
      </c>
      <c r="D18" s="31" t="s">
        <v>361</v>
      </c>
      <c r="E18" s="31">
        <v>0.1</v>
      </c>
      <c r="F18" s="32">
        <f t="shared" si="0"/>
        <v>1</v>
      </c>
    </row>
    <row r="19" spans="1:6" s="19" customFormat="1" ht="13.5" customHeight="1">
      <c r="A19" s="6" t="s">
        <v>373</v>
      </c>
      <c r="B19" s="31">
        <v>0</v>
      </c>
      <c r="C19" s="31" t="s">
        <v>361</v>
      </c>
      <c r="D19" s="31" t="s">
        <v>361</v>
      </c>
      <c r="E19" s="31">
        <v>0.1</v>
      </c>
      <c r="F19" s="32">
        <f t="shared" si="0"/>
        <v>0.1</v>
      </c>
    </row>
    <row r="20" spans="1:6" s="3" customFormat="1" ht="13.5" customHeight="1">
      <c r="A20" s="6" t="s">
        <v>374</v>
      </c>
      <c r="B20" s="31">
        <v>0.7</v>
      </c>
      <c r="C20" s="31" t="s">
        <v>361</v>
      </c>
      <c r="D20" s="31">
        <v>4.8</v>
      </c>
      <c r="E20" s="31">
        <v>35.3</v>
      </c>
      <c r="F20" s="32">
        <f t="shared" si="0"/>
        <v>40.8</v>
      </c>
    </row>
    <row r="21" spans="1:6" s="3" customFormat="1" ht="13.5" customHeight="1">
      <c r="A21" s="6" t="s">
        <v>375</v>
      </c>
      <c r="B21" s="31">
        <v>0.7</v>
      </c>
      <c r="C21" s="31" t="s">
        <v>361</v>
      </c>
      <c r="D21" s="31" t="s">
        <v>361</v>
      </c>
      <c r="E21" s="31">
        <v>10.1</v>
      </c>
      <c r="F21" s="32">
        <f t="shared" si="0"/>
        <v>10.799999999999999</v>
      </c>
    </row>
    <row r="22" spans="1:6" s="3" customFormat="1" ht="13.5" customHeight="1">
      <c r="A22" s="6" t="s">
        <v>376</v>
      </c>
      <c r="B22" s="31">
        <v>0.6</v>
      </c>
      <c r="C22" s="31" t="s">
        <v>361</v>
      </c>
      <c r="D22" s="31" t="s">
        <v>361</v>
      </c>
      <c r="E22" s="31">
        <v>0.6</v>
      </c>
      <c r="F22" s="32">
        <f t="shared" si="0"/>
        <v>1.2</v>
      </c>
    </row>
    <row r="23" spans="1:6" s="3" customFormat="1" ht="13.5" customHeight="1">
      <c r="A23" s="6" t="s">
        <v>377</v>
      </c>
      <c r="B23" s="31">
        <v>13.1</v>
      </c>
      <c r="C23" s="31" t="s">
        <v>361</v>
      </c>
      <c r="D23" s="31" t="s">
        <v>361</v>
      </c>
      <c r="E23" s="31">
        <v>48</v>
      </c>
      <c r="F23" s="32">
        <f t="shared" si="0"/>
        <v>61.1</v>
      </c>
    </row>
    <row r="24" spans="1:6" s="3" customFormat="1" ht="13.5" customHeight="1">
      <c r="A24" s="6" t="s">
        <v>378</v>
      </c>
      <c r="B24" s="31">
        <v>0</v>
      </c>
      <c r="C24" s="31" t="s">
        <v>361</v>
      </c>
      <c r="D24" s="31" t="s">
        <v>361</v>
      </c>
      <c r="E24" s="31" t="s">
        <v>361</v>
      </c>
      <c r="F24" s="32">
        <f t="shared" si="0"/>
        <v>0</v>
      </c>
    </row>
    <row r="25" spans="1:6" s="3" customFormat="1" ht="13.5" customHeight="1">
      <c r="A25" s="6" t="s">
        <v>379</v>
      </c>
      <c r="B25" s="31">
        <v>0.7</v>
      </c>
      <c r="C25" s="31" t="s">
        <v>361</v>
      </c>
      <c r="D25" s="31" t="s">
        <v>361</v>
      </c>
      <c r="E25" s="31" t="s">
        <v>361</v>
      </c>
      <c r="F25" s="32">
        <f t="shared" si="0"/>
        <v>0.7</v>
      </c>
    </row>
    <row r="26" spans="1:6" s="3" customFormat="1" ht="14.25" customHeight="1">
      <c r="A26" s="6" t="s">
        <v>380</v>
      </c>
      <c r="B26" s="31">
        <v>0</v>
      </c>
      <c r="C26" s="31" t="s">
        <v>361</v>
      </c>
      <c r="D26" s="31" t="s">
        <v>361</v>
      </c>
      <c r="E26" s="31" t="s">
        <v>361</v>
      </c>
      <c r="F26" s="32">
        <f t="shared" si="0"/>
        <v>0</v>
      </c>
    </row>
    <row r="27" spans="1:6" s="3" customFormat="1" ht="14.25" customHeight="1">
      <c r="A27" s="6" t="s">
        <v>382</v>
      </c>
      <c r="B27" s="31">
        <v>0</v>
      </c>
      <c r="C27" s="31" t="s">
        <v>361</v>
      </c>
      <c r="D27" s="31" t="s">
        <v>361</v>
      </c>
      <c r="E27" s="31">
        <v>0.1</v>
      </c>
      <c r="F27" s="32">
        <f t="shared" si="0"/>
        <v>0.1</v>
      </c>
    </row>
    <row r="28" spans="1:6" s="3" customFormat="1" ht="13.5" customHeight="1">
      <c r="A28" s="6" t="s">
        <v>381</v>
      </c>
      <c r="B28" s="31">
        <v>14.2</v>
      </c>
      <c r="C28" s="31" t="s">
        <v>361</v>
      </c>
      <c r="D28" s="31">
        <v>25.9</v>
      </c>
      <c r="E28" s="31">
        <v>132.5</v>
      </c>
      <c r="F28" s="32">
        <f t="shared" si="0"/>
        <v>172.6</v>
      </c>
    </row>
    <row r="29" spans="1:6" s="19" customFormat="1" ht="13.5" customHeight="1">
      <c r="A29" s="6" t="s">
        <v>188</v>
      </c>
      <c r="B29" s="31">
        <v>1.3</v>
      </c>
      <c r="C29" s="31">
        <v>88.7</v>
      </c>
      <c r="D29" s="31">
        <v>5.9</v>
      </c>
      <c r="E29" s="31">
        <v>0.3</v>
      </c>
      <c r="F29" s="32">
        <f t="shared" si="0"/>
        <v>96.2</v>
      </c>
    </row>
    <row r="30" spans="1:6" s="3" customFormat="1" ht="13.5" customHeight="1">
      <c r="A30" s="146" t="s">
        <v>646</v>
      </c>
      <c r="B30" s="59">
        <f>SUM(B10:B29)</f>
        <v>57.8</v>
      </c>
      <c r="C30" s="32">
        <f>SUM(C10:C29)</f>
        <v>88.7</v>
      </c>
      <c r="D30" s="32">
        <f>SUM(D10:D29)</f>
        <v>47.6</v>
      </c>
      <c r="E30" s="32">
        <f>SUM(E10:E29)</f>
        <v>259.59999999999997</v>
      </c>
      <c r="F30" s="32">
        <f>SUM(F10:F29)</f>
        <v>453.7</v>
      </c>
    </row>
    <row r="32" spans="1:7" ht="14.25">
      <c r="A32" s="3"/>
      <c r="B32" s="8" t="s">
        <v>433</v>
      </c>
      <c r="C32" s="22" t="s">
        <v>189</v>
      </c>
      <c r="D32" s="8" t="s">
        <v>432</v>
      </c>
      <c r="E32" s="8" t="s">
        <v>428</v>
      </c>
      <c r="F32" s="8" t="s">
        <v>429</v>
      </c>
      <c r="G32" s="9" t="s">
        <v>385</v>
      </c>
    </row>
    <row r="33" spans="1:7" ht="12.75">
      <c r="A33" s="6" t="s">
        <v>415</v>
      </c>
      <c r="B33" s="14">
        <v>666.9</v>
      </c>
      <c r="C33" s="14">
        <v>252.5</v>
      </c>
      <c r="D33" s="14">
        <v>984.5</v>
      </c>
      <c r="E33" s="14">
        <v>168.1</v>
      </c>
      <c r="F33" s="14">
        <v>332.9</v>
      </c>
      <c r="G33" s="11">
        <f>SUM(B33:F33)</f>
        <v>2404.9</v>
      </c>
    </row>
    <row r="34" ht="12.75">
      <c r="E34" s="26" t="s">
        <v>546</v>
      </c>
    </row>
    <row r="35" ht="12.75">
      <c r="A35" s="2" t="s">
        <v>406</v>
      </c>
    </row>
    <row r="37" spans="1:6" ht="14.25">
      <c r="A37" s="3"/>
      <c r="B37" s="8" t="s">
        <v>438</v>
      </c>
      <c r="C37" s="22" t="s">
        <v>185</v>
      </c>
      <c r="D37" s="29" t="s">
        <v>360</v>
      </c>
      <c r="E37" s="22" t="s">
        <v>388</v>
      </c>
      <c r="F37" s="9" t="s">
        <v>646</v>
      </c>
    </row>
    <row r="38" spans="1:6" ht="12.75">
      <c r="A38" s="6" t="s">
        <v>364</v>
      </c>
      <c r="B38" s="31" t="s">
        <v>361</v>
      </c>
      <c r="C38" s="31" t="s">
        <v>361</v>
      </c>
      <c r="D38" s="31" t="s">
        <v>361</v>
      </c>
      <c r="E38" s="31" t="s">
        <v>361</v>
      </c>
      <c r="F38" s="32">
        <f aca="true" t="shared" si="1" ref="F38:F58">SUM(B38:E38)</f>
        <v>0</v>
      </c>
    </row>
    <row r="39" spans="1:6" ht="12.75">
      <c r="A39" s="6" t="s">
        <v>365</v>
      </c>
      <c r="B39" s="31" t="s">
        <v>361</v>
      </c>
      <c r="C39" s="31" t="s">
        <v>361</v>
      </c>
      <c r="D39" s="31" t="s">
        <v>361</v>
      </c>
      <c r="E39" s="31" t="s">
        <v>361</v>
      </c>
      <c r="F39" s="32">
        <f t="shared" si="1"/>
        <v>0</v>
      </c>
    </row>
    <row r="40" spans="1:6" ht="12.75">
      <c r="A40" s="6" t="s">
        <v>366</v>
      </c>
      <c r="B40" s="31" t="s">
        <v>361</v>
      </c>
      <c r="C40" s="31" t="s">
        <v>361</v>
      </c>
      <c r="D40" s="31" t="s">
        <v>361</v>
      </c>
      <c r="E40" s="31" t="s">
        <v>361</v>
      </c>
      <c r="F40" s="32">
        <f t="shared" si="1"/>
        <v>0</v>
      </c>
    </row>
    <row r="41" spans="1:6" ht="12.75">
      <c r="A41" s="6" t="s">
        <v>367</v>
      </c>
      <c r="B41" s="31" t="s">
        <v>361</v>
      </c>
      <c r="C41" s="31" t="s">
        <v>361</v>
      </c>
      <c r="D41" s="31" t="s">
        <v>361</v>
      </c>
      <c r="E41" s="31" t="s">
        <v>361</v>
      </c>
      <c r="F41" s="32">
        <f t="shared" si="1"/>
        <v>0</v>
      </c>
    </row>
    <row r="42" spans="1:6" ht="12.75">
      <c r="A42" s="6" t="s">
        <v>368</v>
      </c>
      <c r="B42" s="31">
        <v>3.8</v>
      </c>
      <c r="C42" s="31" t="s">
        <v>361</v>
      </c>
      <c r="D42" s="31" t="s">
        <v>361</v>
      </c>
      <c r="E42" s="31" t="s">
        <v>361</v>
      </c>
      <c r="F42" s="32">
        <f t="shared" si="1"/>
        <v>3.8</v>
      </c>
    </row>
    <row r="43" spans="1:6" ht="12.75">
      <c r="A43" s="6" t="s">
        <v>369</v>
      </c>
      <c r="B43" s="31" t="s">
        <v>361</v>
      </c>
      <c r="C43" s="31" t="s">
        <v>361</v>
      </c>
      <c r="D43" s="31" t="s">
        <v>361</v>
      </c>
      <c r="E43" s="31">
        <v>1</v>
      </c>
      <c r="F43" s="32">
        <f t="shared" si="1"/>
        <v>1</v>
      </c>
    </row>
    <row r="44" spans="1:6" ht="12.75">
      <c r="A44" s="6" t="s">
        <v>389</v>
      </c>
      <c r="B44" s="31" t="s">
        <v>361</v>
      </c>
      <c r="C44" s="31" t="s">
        <v>361</v>
      </c>
      <c r="D44" s="31" t="s">
        <v>361</v>
      </c>
      <c r="E44" s="31" t="s">
        <v>361</v>
      </c>
      <c r="F44" s="32">
        <f t="shared" si="1"/>
        <v>0</v>
      </c>
    </row>
    <row r="45" spans="1:6" ht="12.75">
      <c r="A45" s="6" t="s">
        <v>370</v>
      </c>
      <c r="B45" s="31" t="s">
        <v>361</v>
      </c>
      <c r="C45" s="31" t="s">
        <v>361</v>
      </c>
      <c r="D45" s="31" t="s">
        <v>361</v>
      </c>
      <c r="E45" s="31">
        <v>2.5</v>
      </c>
      <c r="F45" s="32">
        <f t="shared" si="1"/>
        <v>2.5</v>
      </c>
    </row>
    <row r="46" spans="1:6" ht="12.75">
      <c r="A46" s="6" t="s">
        <v>371</v>
      </c>
      <c r="B46" s="31">
        <v>0.7</v>
      </c>
      <c r="C46" s="31" t="s">
        <v>361</v>
      </c>
      <c r="D46" s="31" t="s">
        <v>361</v>
      </c>
      <c r="E46" s="31">
        <v>5.2</v>
      </c>
      <c r="F46" s="32">
        <f t="shared" si="1"/>
        <v>5.9</v>
      </c>
    </row>
    <row r="47" spans="1:6" s="19" customFormat="1" ht="13.5" customHeight="1">
      <c r="A47" s="6" t="s">
        <v>372</v>
      </c>
      <c r="B47" s="31" t="s">
        <v>361</v>
      </c>
      <c r="C47" s="31" t="s">
        <v>361</v>
      </c>
      <c r="D47" s="31" t="s">
        <v>361</v>
      </c>
      <c r="E47" s="31" t="s">
        <v>361</v>
      </c>
      <c r="F47" s="32">
        <f t="shared" si="1"/>
        <v>0</v>
      </c>
    </row>
    <row r="48" spans="1:6" s="19" customFormat="1" ht="13.5" customHeight="1">
      <c r="A48" s="6" t="s">
        <v>373</v>
      </c>
      <c r="B48" s="31" t="s">
        <v>361</v>
      </c>
      <c r="C48" s="31" t="s">
        <v>361</v>
      </c>
      <c r="D48" s="31" t="s">
        <v>361</v>
      </c>
      <c r="E48" s="31" t="s">
        <v>361</v>
      </c>
      <c r="F48" s="32">
        <f t="shared" si="1"/>
        <v>0</v>
      </c>
    </row>
    <row r="49" spans="1:6" ht="12.75">
      <c r="A49" s="6" t="s">
        <v>374</v>
      </c>
      <c r="B49" s="31" t="s">
        <v>361</v>
      </c>
      <c r="C49" s="31" t="s">
        <v>361</v>
      </c>
      <c r="D49" s="31" t="s">
        <v>361</v>
      </c>
      <c r="E49" s="31">
        <v>2.8</v>
      </c>
      <c r="F49" s="32">
        <f t="shared" si="1"/>
        <v>2.8</v>
      </c>
    </row>
    <row r="50" spans="1:6" ht="12.75">
      <c r="A50" s="6" t="s">
        <v>375</v>
      </c>
      <c r="B50" s="31" t="s">
        <v>361</v>
      </c>
      <c r="C50" s="31" t="s">
        <v>361</v>
      </c>
      <c r="D50" s="31" t="s">
        <v>361</v>
      </c>
      <c r="E50" s="31">
        <v>2</v>
      </c>
      <c r="F50" s="32">
        <f t="shared" si="1"/>
        <v>2</v>
      </c>
    </row>
    <row r="51" spans="1:6" ht="12.75">
      <c r="A51" s="6" t="s">
        <v>376</v>
      </c>
      <c r="B51" s="31" t="s">
        <v>361</v>
      </c>
      <c r="C51" s="31" t="s">
        <v>361</v>
      </c>
      <c r="D51" s="31" t="s">
        <v>361</v>
      </c>
      <c r="E51" s="31">
        <v>0.5</v>
      </c>
      <c r="F51" s="32">
        <f t="shared" si="1"/>
        <v>0.5</v>
      </c>
    </row>
    <row r="52" spans="1:6" ht="12.75">
      <c r="A52" s="6" t="s">
        <v>377</v>
      </c>
      <c r="B52" s="31">
        <v>2.7</v>
      </c>
      <c r="C52" s="31" t="s">
        <v>361</v>
      </c>
      <c r="D52" s="31" t="s">
        <v>361</v>
      </c>
      <c r="E52" s="31">
        <v>7.1</v>
      </c>
      <c r="F52" s="32">
        <f t="shared" si="1"/>
        <v>9.8</v>
      </c>
    </row>
    <row r="53" spans="1:6" ht="12.75">
      <c r="A53" s="6" t="s">
        <v>378</v>
      </c>
      <c r="B53" s="31" t="s">
        <v>361</v>
      </c>
      <c r="C53" s="31" t="s">
        <v>361</v>
      </c>
      <c r="D53" s="31" t="s">
        <v>361</v>
      </c>
      <c r="E53" s="31" t="s">
        <v>361</v>
      </c>
      <c r="F53" s="32">
        <f t="shared" si="1"/>
        <v>0</v>
      </c>
    </row>
    <row r="54" spans="1:6" ht="12.75">
      <c r="A54" s="6" t="s">
        <v>379</v>
      </c>
      <c r="B54" s="31" t="s">
        <v>361</v>
      </c>
      <c r="C54" s="31" t="s">
        <v>361</v>
      </c>
      <c r="D54" s="31" t="s">
        <v>361</v>
      </c>
      <c r="E54" s="31" t="s">
        <v>361</v>
      </c>
      <c r="F54" s="32">
        <f t="shared" si="1"/>
        <v>0</v>
      </c>
    </row>
    <row r="55" spans="1:6" ht="14.25" customHeight="1">
      <c r="A55" s="6" t="s">
        <v>380</v>
      </c>
      <c r="B55" s="31" t="s">
        <v>361</v>
      </c>
      <c r="C55" s="31" t="s">
        <v>361</v>
      </c>
      <c r="D55" s="31" t="s">
        <v>361</v>
      </c>
      <c r="E55" s="31" t="s">
        <v>361</v>
      </c>
      <c r="F55" s="32">
        <f t="shared" si="1"/>
        <v>0</v>
      </c>
    </row>
    <row r="56" spans="1:6" ht="12.75">
      <c r="A56" s="6" t="s">
        <v>382</v>
      </c>
      <c r="B56" s="31" t="s">
        <v>361</v>
      </c>
      <c r="C56" s="31" t="s">
        <v>361</v>
      </c>
      <c r="D56" s="31" t="s">
        <v>361</v>
      </c>
      <c r="E56" s="31" t="s">
        <v>361</v>
      </c>
      <c r="F56" s="32">
        <f t="shared" si="1"/>
        <v>0</v>
      </c>
    </row>
    <row r="57" spans="1:6" ht="12.75">
      <c r="A57" s="6" t="s">
        <v>381</v>
      </c>
      <c r="B57" s="31">
        <v>2.7</v>
      </c>
      <c r="C57" s="31" t="s">
        <v>361</v>
      </c>
      <c r="D57" s="31" t="s">
        <v>361</v>
      </c>
      <c r="E57" s="31">
        <v>6.1</v>
      </c>
      <c r="F57" s="32">
        <f t="shared" si="1"/>
        <v>8.8</v>
      </c>
    </row>
    <row r="58" spans="1:6" ht="14.25">
      <c r="A58" s="6" t="s">
        <v>188</v>
      </c>
      <c r="B58" s="31">
        <v>0.2</v>
      </c>
      <c r="C58" s="31">
        <v>2</v>
      </c>
      <c r="D58" s="31">
        <v>0.7</v>
      </c>
      <c r="E58" s="31" t="s">
        <v>361</v>
      </c>
      <c r="F58" s="32">
        <f t="shared" si="1"/>
        <v>2.9000000000000004</v>
      </c>
    </row>
    <row r="59" spans="1:6" ht="14.25">
      <c r="A59" s="61" t="s">
        <v>646</v>
      </c>
      <c r="B59" s="59">
        <f>SUM(B39:B58)</f>
        <v>10.1</v>
      </c>
      <c r="C59" s="32">
        <f>SUM(C39:C58)</f>
        <v>2</v>
      </c>
      <c r="D59" s="32">
        <f>SUM(D39:D58)</f>
        <v>0.7</v>
      </c>
      <c r="E59" s="32">
        <f>SUM(E39:E58)</f>
        <v>27.200000000000003</v>
      </c>
      <c r="F59" s="32">
        <f>SUM(F39:F58)</f>
        <v>40</v>
      </c>
    </row>
    <row r="61" spans="1:7" ht="14.25">
      <c r="A61" s="3"/>
      <c r="B61" s="8" t="s">
        <v>433</v>
      </c>
      <c r="C61" s="22" t="s">
        <v>434</v>
      </c>
      <c r="D61" s="8" t="s">
        <v>432</v>
      </c>
      <c r="E61" s="8" t="s">
        <v>428</v>
      </c>
      <c r="F61" s="8" t="s">
        <v>429</v>
      </c>
      <c r="G61" s="9" t="s">
        <v>359</v>
      </c>
    </row>
    <row r="62" spans="1:7" ht="12.75">
      <c r="A62" s="6" t="s">
        <v>415</v>
      </c>
      <c r="B62" s="14">
        <v>37.6</v>
      </c>
      <c r="C62" s="14">
        <v>4.6</v>
      </c>
      <c r="D62" s="14">
        <v>236</v>
      </c>
      <c r="E62" s="14">
        <v>3</v>
      </c>
      <c r="F62" s="14">
        <v>4</v>
      </c>
      <c r="G62" s="11">
        <f>SUM(B62:F62)</f>
        <v>285.2</v>
      </c>
    </row>
    <row r="63" ht="12.75">
      <c r="E63" s="26"/>
    </row>
    <row r="64" spans="1:12" s="3" customFormat="1" ht="222" customHeight="1">
      <c r="A64" s="167" t="s">
        <v>330</v>
      </c>
      <c r="B64" s="166"/>
      <c r="C64" s="166"/>
      <c r="D64" s="166"/>
      <c r="E64" s="166"/>
      <c r="F64" s="166"/>
      <c r="G64" s="166"/>
      <c r="H64" s="166"/>
      <c r="I64" s="166"/>
      <c r="J64" s="166"/>
      <c r="K64" s="166"/>
      <c r="L64" s="166"/>
    </row>
  </sheetData>
  <mergeCells count="1">
    <mergeCell ref="A64:L64"/>
  </mergeCells>
  <printOptions/>
  <pageMargins left="0.75" right="0.75" top="1" bottom="1" header="0.5" footer="0.5"/>
  <pageSetup fitToHeight="1" fitToWidth="1" horizontalDpi="1200" verticalDpi="1200" orientation="portrait" scale="54" r:id="rId1"/>
</worksheet>
</file>

<file path=xl/worksheets/sheet4.xml><?xml version="1.0" encoding="utf-8"?>
<worksheet xmlns="http://schemas.openxmlformats.org/spreadsheetml/2006/main" xmlns:r="http://schemas.openxmlformats.org/officeDocument/2006/relationships">
  <dimension ref="A1:AT63"/>
  <sheetViews>
    <sheetView zoomScale="85" zoomScaleNormal="85" workbookViewId="0" topLeftCell="A1">
      <selection activeCell="J40" sqref="J40"/>
    </sheetView>
  </sheetViews>
  <sheetFormatPr defaultColWidth="9.140625" defaultRowHeight="12.75"/>
  <cols>
    <col min="1" max="1" width="25.421875" style="3" customWidth="1"/>
    <col min="2" max="2" width="12.8515625" style="3" customWidth="1"/>
    <col min="3" max="3" width="12.00390625" style="3" customWidth="1"/>
    <col min="4" max="4" width="12.421875" style="3" customWidth="1"/>
    <col min="5" max="5" width="10.140625" style="3" customWidth="1"/>
    <col min="6" max="6" width="12.7109375" style="3" customWidth="1"/>
    <col min="7" max="7" width="9.421875" style="3" bestFit="1" customWidth="1"/>
    <col min="8" max="8" width="11.28125" style="3" customWidth="1"/>
    <col min="9" max="9" width="10.7109375" style="3" customWidth="1"/>
    <col min="10" max="10" width="8.57421875" style="3" customWidth="1"/>
    <col min="11" max="11" width="8.57421875" style="3" bestFit="1" customWidth="1"/>
    <col min="12" max="12" width="11.8515625" style="3" customWidth="1"/>
    <col min="13" max="13" width="10.7109375" style="3" bestFit="1" customWidth="1"/>
    <col min="14" max="14" width="11.8515625" style="3" hidden="1" customWidth="1"/>
    <col min="15" max="16" width="9.140625" style="3" hidden="1" customWidth="1"/>
    <col min="17" max="17" width="4.140625" style="3" hidden="1" customWidth="1"/>
    <col min="18" max="20" width="9.140625" style="3" hidden="1" customWidth="1"/>
    <col min="21" max="21" width="4.7109375" style="3" hidden="1" customWidth="1"/>
    <col min="22" max="24" width="9.140625" style="3" hidden="1" customWidth="1"/>
    <col min="25" max="25" width="6.00390625" style="3" hidden="1" customWidth="1"/>
    <col min="26" max="28" width="9.140625" style="3" hidden="1" customWidth="1"/>
    <col min="29" max="29" width="6.00390625" style="3" hidden="1" customWidth="1"/>
    <col min="30" max="33" width="11.421875" style="3" hidden="1" customWidth="1"/>
    <col min="34" max="42" width="10.28125" style="3" hidden="1" customWidth="1"/>
    <col min="43" max="44" width="0" style="3" hidden="1" customWidth="1"/>
    <col min="45" max="16384" width="9.140625" style="3" customWidth="1"/>
  </cols>
  <sheetData>
    <row r="1" spans="1:11" ht="13.5" customHeight="1">
      <c r="A1" s="1" t="s">
        <v>416</v>
      </c>
      <c r="B1" s="4"/>
      <c r="C1" s="4"/>
      <c r="D1" s="4"/>
      <c r="E1" s="4"/>
      <c r="F1" s="4"/>
      <c r="G1" s="4"/>
      <c r="H1" s="4"/>
      <c r="I1" s="4"/>
      <c r="J1" s="5"/>
      <c r="K1" s="5"/>
    </row>
    <row r="2" spans="1:11" ht="13.5" customHeight="1">
      <c r="A2" s="6" t="s">
        <v>354</v>
      </c>
      <c r="B2" s="4"/>
      <c r="C2" s="4"/>
      <c r="D2" s="4"/>
      <c r="E2" s="4"/>
      <c r="F2" s="4"/>
      <c r="G2" s="4"/>
      <c r="H2" s="4"/>
      <c r="I2" s="4"/>
      <c r="J2" s="5"/>
      <c r="K2" s="5"/>
    </row>
    <row r="3" spans="2:11" ht="13.5" customHeight="1">
      <c r="B3" s="4"/>
      <c r="C3" s="4"/>
      <c r="D3" s="4"/>
      <c r="E3" s="4"/>
      <c r="F3" s="4"/>
      <c r="G3" s="4"/>
      <c r="H3" s="4"/>
      <c r="I3" s="4"/>
      <c r="J3" s="5"/>
      <c r="K3" s="5"/>
    </row>
    <row r="4" spans="1:11" ht="13.5" customHeight="1">
      <c r="A4" s="6"/>
      <c r="B4" s="27"/>
      <c r="C4" s="27"/>
      <c r="D4" s="27"/>
      <c r="E4" s="27"/>
      <c r="F4" s="27"/>
      <c r="H4" s="4"/>
      <c r="I4" s="4"/>
      <c r="J4" s="4"/>
      <c r="K4" s="4"/>
    </row>
    <row r="5" spans="1:11" ht="13.5" customHeight="1">
      <c r="A5" s="7" t="s">
        <v>35</v>
      </c>
      <c r="B5" s="27"/>
      <c r="C5" s="27"/>
      <c r="D5" s="27"/>
      <c r="E5" s="27"/>
      <c r="F5" s="27"/>
      <c r="H5" s="4"/>
      <c r="I5" s="4"/>
      <c r="J5" s="4"/>
      <c r="K5" s="4"/>
    </row>
    <row r="6" spans="1:32" ht="13.5" customHeight="1">
      <c r="A6" s="28"/>
      <c r="B6" s="4"/>
      <c r="C6" s="4"/>
      <c r="D6" s="4"/>
      <c r="E6" s="4"/>
      <c r="F6" s="4"/>
      <c r="G6" s="4"/>
      <c r="H6" s="4"/>
      <c r="I6" s="4"/>
      <c r="J6" s="4"/>
      <c r="K6" s="4"/>
      <c r="N6" s="176" t="s">
        <v>458</v>
      </c>
      <c r="O6" s="176"/>
      <c r="R6" s="176" t="s">
        <v>459</v>
      </c>
      <c r="S6" s="176"/>
      <c r="T6" s="4"/>
      <c r="V6" s="178" t="s">
        <v>460</v>
      </c>
      <c r="W6" s="176"/>
      <c r="X6" s="4"/>
      <c r="Z6" s="176" t="s">
        <v>461</v>
      </c>
      <c r="AA6" s="176"/>
      <c r="AB6" s="4"/>
      <c r="AD6" s="176" t="s">
        <v>462</v>
      </c>
      <c r="AE6" s="176"/>
      <c r="AF6" s="4"/>
    </row>
    <row r="7" spans="1:32" ht="13.5" customHeight="1">
      <c r="A7" s="2"/>
      <c r="B7" s="8" t="s">
        <v>406</v>
      </c>
      <c r="C7" s="8" t="s">
        <v>409</v>
      </c>
      <c r="D7" s="8" t="s">
        <v>410</v>
      </c>
      <c r="E7" s="8" t="s">
        <v>411</v>
      </c>
      <c r="F7" s="9" t="s">
        <v>660</v>
      </c>
      <c r="H7" s="8" t="s">
        <v>401</v>
      </c>
      <c r="I7" s="8" t="s">
        <v>402</v>
      </c>
      <c r="J7" s="8" t="s">
        <v>403</v>
      </c>
      <c r="K7" s="8" t="s">
        <v>404</v>
      </c>
      <c r="L7" s="9" t="s">
        <v>660</v>
      </c>
      <c r="N7" s="69" t="s">
        <v>353</v>
      </c>
      <c r="O7" s="69" t="s">
        <v>424</v>
      </c>
      <c r="P7" s="55" t="s">
        <v>454</v>
      </c>
      <c r="R7" s="55" t="s">
        <v>353</v>
      </c>
      <c r="S7" s="55" t="s">
        <v>424</v>
      </c>
      <c r="T7" s="55" t="s">
        <v>454</v>
      </c>
      <c r="V7" s="55" t="s">
        <v>353</v>
      </c>
      <c r="W7" s="55" t="s">
        <v>424</v>
      </c>
      <c r="X7" s="55" t="s">
        <v>455</v>
      </c>
      <c r="Z7" s="55" t="s">
        <v>353</v>
      </c>
      <c r="AA7" s="55" t="s">
        <v>424</v>
      </c>
      <c r="AB7" s="55" t="s">
        <v>456</v>
      </c>
      <c r="AD7" s="55" t="s">
        <v>353</v>
      </c>
      <c r="AE7" s="55" t="s">
        <v>424</v>
      </c>
      <c r="AF7" s="55" t="s">
        <v>457</v>
      </c>
    </row>
    <row r="8" spans="1:32" ht="13.5" customHeight="1">
      <c r="A8" s="6" t="s">
        <v>412</v>
      </c>
      <c r="B8" s="16">
        <v>27.8</v>
      </c>
      <c r="C8" s="16"/>
      <c r="D8" s="12"/>
      <c r="E8" s="12"/>
      <c r="F8" s="11">
        <f aca="true" t="shared" si="0" ref="F8:F13">SUM(B8:E8)</f>
        <v>27.8</v>
      </c>
      <c r="H8" s="16">
        <v>86.1</v>
      </c>
      <c r="I8" s="16">
        <v>104.7</v>
      </c>
      <c r="J8" s="16">
        <v>61.7</v>
      </c>
      <c r="K8" s="16">
        <v>56.2</v>
      </c>
      <c r="L8" s="11">
        <f>SUM(H8:K8)</f>
        <v>308.7</v>
      </c>
      <c r="N8" s="74">
        <v>26.659</v>
      </c>
      <c r="O8" s="71">
        <v>1.1</v>
      </c>
      <c r="P8" s="70">
        <f>SUM(N8:O8)</f>
        <v>27.759</v>
      </c>
      <c r="R8" s="70">
        <v>84.106</v>
      </c>
      <c r="S8" s="72">
        <v>2.0275</v>
      </c>
      <c r="T8" s="70">
        <f>SUM(R8:S8)</f>
        <v>86.1335</v>
      </c>
      <c r="V8" s="70">
        <v>103.829</v>
      </c>
      <c r="W8" s="72">
        <v>0.916617</v>
      </c>
      <c r="X8" s="70">
        <f>SUM(V8:W8)</f>
        <v>104.745617</v>
      </c>
      <c r="Z8" s="70">
        <v>60.476</v>
      </c>
      <c r="AA8" s="72">
        <v>1.0954324</v>
      </c>
      <c r="AB8" s="70">
        <f>SUM(Z8:AA8)</f>
        <v>61.5714324</v>
      </c>
      <c r="AD8" s="70">
        <v>55.9544</v>
      </c>
      <c r="AE8" s="72">
        <v>0.292142</v>
      </c>
      <c r="AF8" s="70">
        <f>SUM(AD8:AE8)</f>
        <v>56.246542</v>
      </c>
    </row>
    <row r="9" spans="1:32" ht="13.5" customHeight="1">
      <c r="A9" s="6" t="s">
        <v>414</v>
      </c>
      <c r="B9" s="16">
        <v>3.5</v>
      </c>
      <c r="C9" s="14"/>
      <c r="D9" s="14"/>
      <c r="E9" s="15"/>
      <c r="F9" s="11">
        <f t="shared" si="0"/>
        <v>3.5</v>
      </c>
      <c r="H9" s="16">
        <v>5.5</v>
      </c>
      <c r="I9" s="16">
        <v>7.2</v>
      </c>
      <c r="J9" s="16">
        <v>2.5</v>
      </c>
      <c r="K9" s="16">
        <v>2</v>
      </c>
      <c r="L9" s="11">
        <f>SUM(H9:K9)</f>
        <v>17.2</v>
      </c>
      <c r="N9" s="74">
        <v>3.399</v>
      </c>
      <c r="O9" s="71">
        <v>0.1</v>
      </c>
      <c r="P9" s="70">
        <f>SUM(N9:O9)</f>
        <v>3.499</v>
      </c>
      <c r="R9" s="70">
        <v>3.71</v>
      </c>
      <c r="S9" s="72">
        <v>1.80775</v>
      </c>
      <c r="T9" s="70">
        <f>SUM(R9:S9)</f>
        <v>5.5177499999999995</v>
      </c>
      <c r="V9" s="70">
        <v>4.952</v>
      </c>
      <c r="W9" s="72">
        <v>2.2479268</v>
      </c>
      <c r="X9" s="70">
        <f>SUM(V9:W9)</f>
        <v>7.1999268</v>
      </c>
      <c r="Z9" s="70">
        <v>1.56</v>
      </c>
      <c r="AA9" s="72">
        <v>0.90638</v>
      </c>
      <c r="AB9" s="70">
        <f>SUM(Z9:AA9)</f>
        <v>2.46638</v>
      </c>
      <c r="AD9" s="70">
        <v>1.53</v>
      </c>
      <c r="AE9" s="72">
        <v>0.4342648</v>
      </c>
      <c r="AF9" s="70">
        <f>SUM(AD9:AE9)</f>
        <v>1.9642648</v>
      </c>
    </row>
    <row r="10" spans="1:32" ht="13.5" customHeight="1">
      <c r="A10" s="6" t="s">
        <v>413</v>
      </c>
      <c r="B10" s="16">
        <v>0.9</v>
      </c>
      <c r="C10" s="16"/>
      <c r="D10" s="12"/>
      <c r="E10" s="12"/>
      <c r="F10" s="11">
        <f t="shared" si="0"/>
        <v>0.9</v>
      </c>
      <c r="H10" s="16">
        <v>19.4</v>
      </c>
      <c r="I10" s="16">
        <v>18.9</v>
      </c>
      <c r="J10" s="16">
        <v>12.64</v>
      </c>
      <c r="K10" s="16">
        <v>7</v>
      </c>
      <c r="L10" s="11">
        <f>SUM(H10:K10)</f>
        <v>57.94</v>
      </c>
      <c r="N10" s="74">
        <v>0.803</v>
      </c>
      <c r="O10" s="71">
        <v>0.1</v>
      </c>
      <c r="P10" s="70">
        <f>SUM(N10:O10)</f>
        <v>0.903</v>
      </c>
      <c r="R10" s="70">
        <v>8.496</v>
      </c>
      <c r="S10" s="72">
        <v>10.900500000000001</v>
      </c>
      <c r="T10" s="70">
        <f>SUM(R10:S10)</f>
        <v>19.396500000000003</v>
      </c>
      <c r="V10" s="70">
        <v>8.862</v>
      </c>
      <c r="W10" s="72">
        <v>10.0402846</v>
      </c>
      <c r="X10" s="70">
        <f>SUM(V10:W10)</f>
        <v>18.9022846</v>
      </c>
      <c r="Z10" s="70">
        <v>4.566</v>
      </c>
      <c r="AA10" s="72">
        <v>8.0022524</v>
      </c>
      <c r="AB10" s="70">
        <f>SUM(Z10:AA10)</f>
        <v>12.568252399999999</v>
      </c>
      <c r="AD10" s="70">
        <v>2.723</v>
      </c>
      <c r="AE10" s="72">
        <v>4.3128312</v>
      </c>
      <c r="AF10" s="70">
        <f>SUM(AD10:AE10)</f>
        <v>7.0358312</v>
      </c>
    </row>
    <row r="11" spans="1:32" ht="13.5" customHeight="1">
      <c r="A11" s="6" t="s">
        <v>417</v>
      </c>
      <c r="B11" s="16">
        <v>1.1</v>
      </c>
      <c r="C11" s="16"/>
      <c r="D11" s="12"/>
      <c r="E11" s="12"/>
      <c r="F11" s="11">
        <f t="shared" si="0"/>
        <v>1.1</v>
      </c>
      <c r="H11" s="16">
        <v>6.3</v>
      </c>
      <c r="I11" s="16">
        <v>7</v>
      </c>
      <c r="J11" s="16">
        <v>5.8</v>
      </c>
      <c r="K11" s="16">
        <v>3.405</v>
      </c>
      <c r="L11" s="11">
        <f>SUM(H11:K11)</f>
        <v>22.505000000000003</v>
      </c>
      <c r="N11" s="74">
        <v>1.046</v>
      </c>
      <c r="O11" s="71">
        <v>0.1</v>
      </c>
      <c r="P11" s="70">
        <f>SUM(N11:O11)</f>
        <v>1.1460000000000001</v>
      </c>
      <c r="R11" s="70">
        <v>4.69</v>
      </c>
      <c r="S11" s="72">
        <v>1.56</v>
      </c>
      <c r="T11" s="70">
        <f>SUM(R11:S11)</f>
        <v>6.25</v>
      </c>
      <c r="V11" s="70">
        <v>5.576</v>
      </c>
      <c r="W11" s="72">
        <v>1.404132</v>
      </c>
      <c r="X11" s="70">
        <f>SUM(V11:W11)</f>
        <v>6.980131999999999</v>
      </c>
      <c r="Z11" s="70">
        <v>4.762</v>
      </c>
      <c r="AA11" s="72">
        <v>1.0143648</v>
      </c>
      <c r="AB11" s="70">
        <f>SUM(Z11:AA11)</f>
        <v>5.7763648</v>
      </c>
      <c r="AD11" s="70">
        <v>2.675</v>
      </c>
      <c r="AE11" s="72">
        <v>0.6951544</v>
      </c>
      <c r="AF11" s="70">
        <f>SUM(AD11:AE11)</f>
        <v>3.3701543999999997</v>
      </c>
    </row>
    <row r="12" spans="1:32" ht="13.5" customHeight="1">
      <c r="A12" s="6" t="s">
        <v>400</v>
      </c>
      <c r="B12" s="16">
        <v>6.7</v>
      </c>
      <c r="C12" s="16"/>
      <c r="D12" s="12"/>
      <c r="E12" s="12"/>
      <c r="F12" s="11">
        <f t="shared" si="0"/>
        <v>6.7</v>
      </c>
      <c r="H12" s="16">
        <v>11.4</v>
      </c>
      <c r="I12" s="16">
        <v>14.2</v>
      </c>
      <c r="J12" s="16">
        <v>15.605</v>
      </c>
      <c r="K12" s="16">
        <v>6.105</v>
      </c>
      <c r="L12" s="11">
        <f>SUM(H12:K12)</f>
        <v>47.31</v>
      </c>
      <c r="N12" s="74">
        <v>6.117</v>
      </c>
      <c r="O12" s="71">
        <v>0.6</v>
      </c>
      <c r="P12" s="70">
        <f>SUM(N12:O12)</f>
        <v>6.717</v>
      </c>
      <c r="R12" s="70">
        <v>1.801</v>
      </c>
      <c r="S12" s="72">
        <v>9.5775</v>
      </c>
      <c r="T12" s="70">
        <f>SUM(R12:S12)</f>
        <v>11.3785</v>
      </c>
      <c r="V12" s="70">
        <v>0.695</v>
      </c>
      <c r="W12" s="72">
        <v>13.4575704</v>
      </c>
      <c r="X12" s="70">
        <f>SUM(V12:W12)</f>
        <v>14.1525704</v>
      </c>
      <c r="Z12" s="70">
        <v>1.92</v>
      </c>
      <c r="AA12" s="72">
        <v>13.9491928</v>
      </c>
      <c r="AB12" s="70">
        <f>SUM(Z12:AA12)</f>
        <v>15.8691928</v>
      </c>
      <c r="AD12" s="70">
        <v>2.109</v>
      </c>
      <c r="AE12" s="72">
        <v>3.94296496</v>
      </c>
      <c r="AF12" s="70">
        <f>SUM(AD12:AE12)</f>
        <v>6.051964959999999</v>
      </c>
    </row>
    <row r="13" spans="1:36" s="19" customFormat="1" ht="13.5" customHeight="1">
      <c r="A13" s="17" t="s">
        <v>647</v>
      </c>
      <c r="B13" s="13">
        <f>SUM(B8:B12)</f>
        <v>40.00000000000001</v>
      </c>
      <c r="C13" s="13"/>
      <c r="D13" s="13"/>
      <c r="E13" s="13"/>
      <c r="F13" s="11">
        <f t="shared" si="0"/>
        <v>40.00000000000001</v>
      </c>
      <c r="G13" s="3"/>
      <c r="H13" s="13">
        <f>SUM(H8:H12)</f>
        <v>128.7</v>
      </c>
      <c r="I13" s="13">
        <f>SUM(I8:I12)</f>
        <v>152</v>
      </c>
      <c r="J13" s="13">
        <f>SUM(J8:J12)</f>
        <v>98.245</v>
      </c>
      <c r="K13" s="13">
        <f>SUM(K8:K12)</f>
        <v>74.71000000000001</v>
      </c>
      <c r="L13" s="13">
        <f>SUM(L8:L12)</f>
        <v>453.655</v>
      </c>
      <c r="M13" s="3"/>
      <c r="N13" s="73">
        <f>SUM(N8:N12)</f>
        <v>38.024</v>
      </c>
      <c r="O13" s="42">
        <f>SUM(O8:O12)</f>
        <v>2.0000000000000004</v>
      </c>
      <c r="P13" s="42">
        <f>SUM(P8:P12)</f>
        <v>40.024</v>
      </c>
      <c r="R13" s="42">
        <f>SUM(R8:R12)</f>
        <v>102.80299999999998</v>
      </c>
      <c r="S13" s="42">
        <f>SUM(S8:S12)</f>
        <v>25.873250000000002</v>
      </c>
      <c r="T13" s="42">
        <f>SUM(T8:T12)</f>
        <v>128.67625</v>
      </c>
      <c r="U13" s="3"/>
      <c r="V13" s="42">
        <f>SUM(V8:V12)</f>
        <v>123.91399999999997</v>
      </c>
      <c r="W13" s="42">
        <f>SUM(W8:W12)</f>
        <v>28.066530800000002</v>
      </c>
      <c r="X13" s="42">
        <f>SUM(X8:X12)</f>
        <v>151.9805308</v>
      </c>
      <c r="Y13" s="3"/>
      <c r="Z13" s="42">
        <f>SUM(Z8:Z12)</f>
        <v>73.284</v>
      </c>
      <c r="AA13" s="42">
        <f>SUM(AA8:AA12)</f>
        <v>24.967622400000003</v>
      </c>
      <c r="AB13" s="42">
        <f>SUM(AB8:AB12)</f>
        <v>98.25162239999997</v>
      </c>
      <c r="AD13" s="42">
        <f>SUM(AD8:AD12)</f>
        <v>64.9914</v>
      </c>
      <c r="AE13" s="42">
        <f>SUM(AE8:AE12)</f>
        <v>9.67735736</v>
      </c>
      <c r="AF13" s="42">
        <f>SUM(AF8:AF12)</f>
        <v>74.66875736</v>
      </c>
      <c r="AJ13" s="3"/>
    </row>
    <row r="14" ht="12.75">
      <c r="H14" s="26"/>
    </row>
    <row r="15" spans="1:11" ht="13.5" customHeight="1">
      <c r="A15" s="7" t="s">
        <v>36</v>
      </c>
      <c r="B15" s="27"/>
      <c r="C15" s="27"/>
      <c r="D15" s="27"/>
      <c r="E15" s="27"/>
      <c r="F15" s="27"/>
      <c r="H15" s="4"/>
      <c r="I15" s="4"/>
      <c r="J15" s="4"/>
      <c r="K15" s="4"/>
    </row>
    <row r="16" spans="1:33" ht="13.5" customHeight="1">
      <c r="A16" s="7"/>
      <c r="B16" s="27"/>
      <c r="C16" s="27"/>
      <c r="D16" s="27"/>
      <c r="E16" s="27"/>
      <c r="F16" s="27"/>
      <c r="H16" s="4"/>
      <c r="I16" s="4"/>
      <c r="J16" s="4"/>
      <c r="K16" s="4"/>
      <c r="N16" s="176" t="s">
        <v>458</v>
      </c>
      <c r="O16" s="176"/>
      <c r="Q16" s="19"/>
      <c r="R16" s="176" t="s">
        <v>459</v>
      </c>
      <c r="S16" s="176"/>
      <c r="T16" s="4"/>
      <c r="U16" s="19"/>
      <c r="V16" s="178" t="s">
        <v>460</v>
      </c>
      <c r="W16" s="178"/>
      <c r="X16" s="178"/>
      <c r="Z16" s="176" t="s">
        <v>461</v>
      </c>
      <c r="AA16" s="176"/>
      <c r="AB16" s="4"/>
      <c r="AC16" s="19"/>
      <c r="AD16" s="176" t="s">
        <v>462</v>
      </c>
      <c r="AE16" s="176"/>
      <c r="AF16" s="4"/>
      <c r="AG16" s="19"/>
    </row>
    <row r="17" spans="1:44" ht="13.5" customHeight="1">
      <c r="A17" s="2"/>
      <c r="B17" s="8" t="s">
        <v>406</v>
      </c>
      <c r="C17" s="8" t="s">
        <v>409</v>
      </c>
      <c r="D17" s="8" t="s">
        <v>410</v>
      </c>
      <c r="E17" s="8" t="s">
        <v>411</v>
      </c>
      <c r="F17" s="9" t="s">
        <v>660</v>
      </c>
      <c r="H17" s="8" t="s">
        <v>401</v>
      </c>
      <c r="I17" s="8" t="s">
        <v>402</v>
      </c>
      <c r="J17" s="8" t="s">
        <v>403</v>
      </c>
      <c r="K17" s="8" t="s">
        <v>404</v>
      </c>
      <c r="L17" s="9" t="s">
        <v>660</v>
      </c>
      <c r="N17" s="69" t="s">
        <v>353</v>
      </c>
      <c r="O17" s="69" t="s">
        <v>424</v>
      </c>
      <c r="P17" s="55" t="s">
        <v>454</v>
      </c>
      <c r="Q17" s="19"/>
      <c r="R17" s="55" t="s">
        <v>353</v>
      </c>
      <c r="S17" s="55" t="s">
        <v>424</v>
      </c>
      <c r="T17" s="55" t="s">
        <v>454</v>
      </c>
      <c r="U17" s="19"/>
      <c r="V17" s="55" t="s">
        <v>353</v>
      </c>
      <c r="W17" s="55" t="s">
        <v>424</v>
      </c>
      <c r="X17" s="55" t="s">
        <v>455</v>
      </c>
      <c r="Z17" s="55" t="s">
        <v>353</v>
      </c>
      <c r="AA17" s="55" t="s">
        <v>424</v>
      </c>
      <c r="AB17" s="55" t="s">
        <v>456</v>
      </c>
      <c r="AC17" s="19"/>
      <c r="AD17" s="55" t="s">
        <v>353</v>
      </c>
      <c r="AE17" s="55" t="s">
        <v>424</v>
      </c>
      <c r="AF17" s="55" t="s">
        <v>457</v>
      </c>
      <c r="AG17" s="19"/>
      <c r="AI17" s="55" t="s">
        <v>355</v>
      </c>
      <c r="AJ17" s="55" t="s">
        <v>356</v>
      </c>
      <c r="AK17" s="55" t="s">
        <v>357</v>
      </c>
      <c r="AL17" s="55" t="s">
        <v>358</v>
      </c>
      <c r="AM17" s="55" t="s">
        <v>355</v>
      </c>
      <c r="AN17" s="55" t="s">
        <v>355</v>
      </c>
      <c r="AO17" s="55" t="s">
        <v>356</v>
      </c>
      <c r="AP17" s="55" t="s">
        <v>357</v>
      </c>
      <c r="AQ17" s="55" t="s">
        <v>358</v>
      </c>
      <c r="AR17" s="55" t="s">
        <v>355</v>
      </c>
    </row>
    <row r="18" spans="1:44" ht="13.5" customHeight="1">
      <c r="A18" s="6" t="s">
        <v>412</v>
      </c>
      <c r="B18" s="16">
        <v>37.2</v>
      </c>
      <c r="C18" s="12"/>
      <c r="D18" s="12"/>
      <c r="E18" s="12"/>
      <c r="F18" s="11">
        <f aca="true" t="shared" si="1" ref="F18:F24">SUM(B18:E18)</f>
        <v>37.2</v>
      </c>
      <c r="H18" s="16">
        <v>124</v>
      </c>
      <c r="I18" s="16">
        <v>127.2</v>
      </c>
      <c r="J18" s="16">
        <v>76.2</v>
      </c>
      <c r="K18" s="16">
        <v>51.5</v>
      </c>
      <c r="L18" s="11">
        <f aca="true" t="shared" si="2" ref="L18:L23">SUM(H18:K18)</f>
        <v>378.9</v>
      </c>
      <c r="N18" s="81">
        <v>35.621</v>
      </c>
      <c r="O18" s="71">
        <v>1.6</v>
      </c>
      <c r="P18" s="82">
        <f>SUM(N18:O18)</f>
        <v>37.221000000000004</v>
      </c>
      <c r="R18" s="82">
        <v>115.635</v>
      </c>
      <c r="S18" s="72">
        <v>8.35875</v>
      </c>
      <c r="T18" s="82">
        <f>SUM(R18:S18)</f>
        <v>123.99375</v>
      </c>
      <c r="V18" s="82">
        <v>120.922</v>
      </c>
      <c r="W18" s="72">
        <v>6.2310256</v>
      </c>
      <c r="X18" s="82">
        <f>SUM(V18:W18)</f>
        <v>127.15302559999999</v>
      </c>
      <c r="Z18" s="82">
        <v>70.685</v>
      </c>
      <c r="AA18" s="72">
        <v>5.4704164</v>
      </c>
      <c r="AB18" s="82">
        <f>SUM(Z18:AA18)</f>
        <v>76.15541640000001</v>
      </c>
      <c r="AD18" s="82">
        <v>50.794</v>
      </c>
      <c r="AE18" s="72">
        <v>0.6679784</v>
      </c>
      <c r="AF18" s="82">
        <f>SUM(AD18:AE18)</f>
        <v>51.4619784</v>
      </c>
      <c r="AH18" s="3" t="s">
        <v>412</v>
      </c>
      <c r="AI18" s="76">
        <v>115534.7</v>
      </c>
      <c r="AJ18" s="76">
        <v>121021.5</v>
      </c>
      <c r="AK18" s="76">
        <v>70684.6</v>
      </c>
      <c r="AL18" s="76">
        <v>50693.5</v>
      </c>
      <c r="AM18" s="76">
        <v>35720.5</v>
      </c>
      <c r="AN18" s="79">
        <f aca="true" t="shared" si="3" ref="AN18:AO22">AI18/1000</f>
        <v>115.5347</v>
      </c>
      <c r="AO18" s="79">
        <f t="shared" si="3"/>
        <v>121.0215</v>
      </c>
      <c r="AP18" s="79">
        <f aca="true" t="shared" si="4" ref="AP18:AR22">AK18/1000</f>
        <v>70.6846</v>
      </c>
      <c r="AQ18" s="79">
        <f t="shared" si="4"/>
        <v>50.6935</v>
      </c>
      <c r="AR18" s="79">
        <f t="shared" si="4"/>
        <v>35.7205</v>
      </c>
    </row>
    <row r="19" spans="1:44" ht="13.5" customHeight="1">
      <c r="A19" s="6" t="s">
        <v>414</v>
      </c>
      <c r="B19" s="16">
        <v>0.94</v>
      </c>
      <c r="C19" s="14"/>
      <c r="D19" s="14"/>
      <c r="E19" s="15"/>
      <c r="F19" s="11">
        <f t="shared" si="1"/>
        <v>0.94</v>
      </c>
      <c r="H19" s="16">
        <v>13.9</v>
      </c>
      <c r="I19" s="16">
        <v>10.8</v>
      </c>
      <c r="J19" s="16">
        <v>8.3</v>
      </c>
      <c r="K19" s="16">
        <v>1.3</v>
      </c>
      <c r="L19" s="11">
        <f t="shared" si="2"/>
        <v>34.3</v>
      </c>
      <c r="N19" s="81">
        <v>0.32</v>
      </c>
      <c r="O19" s="71">
        <v>0.6</v>
      </c>
      <c r="P19" s="82">
        <f>SUM(N19:O19)</f>
        <v>0.9199999999999999</v>
      </c>
      <c r="R19" s="82">
        <v>6.592</v>
      </c>
      <c r="S19" s="72">
        <v>7.3515</v>
      </c>
      <c r="T19" s="82">
        <f>SUM(R19:S19)</f>
        <v>13.9435</v>
      </c>
      <c r="V19" s="82">
        <v>5.458</v>
      </c>
      <c r="W19" s="72">
        <v>5.3448388</v>
      </c>
      <c r="X19" s="82">
        <f>SUM(V19:W19)</f>
        <v>10.8028388</v>
      </c>
      <c r="Z19" s="82">
        <v>2.233</v>
      </c>
      <c r="AA19" s="72">
        <v>6.0320776</v>
      </c>
      <c r="AB19" s="82">
        <f>SUM(Z19:AA19)</f>
        <v>8.2650776</v>
      </c>
      <c r="AD19" s="82">
        <v>0.692</v>
      </c>
      <c r="AE19" s="72">
        <v>0.5749006</v>
      </c>
      <c r="AF19" s="82">
        <f>SUM(AD19:AE19)</f>
        <v>1.2669006</v>
      </c>
      <c r="AH19" s="3" t="s">
        <v>414</v>
      </c>
      <c r="AI19" s="76">
        <v>6491.6</v>
      </c>
      <c r="AJ19" s="76">
        <v>5458.1</v>
      </c>
      <c r="AK19" s="76">
        <v>2233.4</v>
      </c>
      <c r="AL19" s="76">
        <v>691.7</v>
      </c>
      <c r="AM19" s="76">
        <v>319.5</v>
      </c>
      <c r="AN19" s="79">
        <f t="shared" si="3"/>
        <v>6.4916</v>
      </c>
      <c r="AO19" s="79">
        <f t="shared" si="3"/>
        <v>5.4581</v>
      </c>
      <c r="AP19" s="79">
        <f t="shared" si="4"/>
        <v>2.2334</v>
      </c>
      <c r="AQ19" s="79">
        <f t="shared" si="4"/>
        <v>0.6917000000000001</v>
      </c>
      <c r="AR19" s="79">
        <f t="shared" si="4"/>
        <v>0.3195</v>
      </c>
    </row>
    <row r="20" spans="1:44" ht="13.5" customHeight="1">
      <c r="A20" s="6" t="s">
        <v>413</v>
      </c>
      <c r="B20" s="16">
        <v>2.44</v>
      </c>
      <c r="C20" s="12"/>
      <c r="D20" s="12"/>
      <c r="E20" s="12"/>
      <c r="F20" s="11">
        <f t="shared" si="1"/>
        <v>2.44</v>
      </c>
      <c r="H20" s="16">
        <v>72.1</v>
      </c>
      <c r="I20" s="16">
        <v>76.3</v>
      </c>
      <c r="J20" s="16">
        <v>10.4</v>
      </c>
      <c r="K20" s="16">
        <v>11.2</v>
      </c>
      <c r="L20" s="11">
        <f t="shared" si="2"/>
        <v>169.99999999999997</v>
      </c>
      <c r="N20" s="81">
        <v>1.795</v>
      </c>
      <c r="O20" s="71">
        <v>0.6</v>
      </c>
      <c r="P20" s="82">
        <f>SUM(N20:O20)</f>
        <v>2.395</v>
      </c>
      <c r="R20" s="82">
        <v>9.793</v>
      </c>
      <c r="S20" s="72">
        <v>62.3125</v>
      </c>
      <c r="T20" s="82">
        <f>SUM(R20:S20)</f>
        <v>72.1055</v>
      </c>
      <c r="V20" s="82">
        <v>10.41</v>
      </c>
      <c r="W20" s="72">
        <v>65.9039056</v>
      </c>
      <c r="X20" s="82">
        <f>SUM(V20:W20)</f>
        <v>76.3139056</v>
      </c>
      <c r="Z20" s="82">
        <v>4.405</v>
      </c>
      <c r="AA20" s="72">
        <v>6.0344528</v>
      </c>
      <c r="AB20" s="82">
        <f>SUM(Z20:AA20)</f>
        <v>10.439452800000002</v>
      </c>
      <c r="AD20" s="82">
        <v>3.903</v>
      </c>
      <c r="AE20" s="72">
        <v>7.3391352</v>
      </c>
      <c r="AF20" s="82">
        <f>SUM(AD20:AE20)</f>
        <v>11.2421352</v>
      </c>
      <c r="AH20" s="3" t="s">
        <v>413</v>
      </c>
      <c r="AI20" s="76">
        <v>9693</v>
      </c>
      <c r="AJ20" s="76">
        <v>10410.1</v>
      </c>
      <c r="AK20" s="76">
        <v>4404.5</v>
      </c>
      <c r="AL20" s="76">
        <v>3903.2</v>
      </c>
      <c r="AM20" s="76">
        <v>1795.3</v>
      </c>
      <c r="AN20" s="79">
        <f t="shared" si="3"/>
        <v>9.693</v>
      </c>
      <c r="AO20" s="79">
        <f t="shared" si="3"/>
        <v>10.4101</v>
      </c>
      <c r="AP20" s="79">
        <f t="shared" si="4"/>
        <v>4.4045</v>
      </c>
      <c r="AQ20" s="79">
        <f t="shared" si="4"/>
        <v>3.9032</v>
      </c>
      <c r="AR20" s="79">
        <f t="shared" si="4"/>
        <v>1.7953</v>
      </c>
    </row>
    <row r="21" spans="1:44" ht="13.5" customHeight="1">
      <c r="A21" s="6" t="s">
        <v>417</v>
      </c>
      <c r="B21" s="16">
        <v>1.2</v>
      </c>
      <c r="C21" s="12"/>
      <c r="D21" s="12"/>
      <c r="E21" s="12"/>
      <c r="F21" s="11">
        <f t="shared" si="1"/>
        <v>1.2</v>
      </c>
      <c r="H21" s="16">
        <v>8.9</v>
      </c>
      <c r="I21" s="16">
        <v>8.55</v>
      </c>
      <c r="J21" s="16">
        <v>6.6</v>
      </c>
      <c r="K21" s="16">
        <v>3.1</v>
      </c>
      <c r="L21" s="11">
        <f t="shared" si="2"/>
        <v>27.150000000000006</v>
      </c>
      <c r="N21" s="81">
        <v>0.599</v>
      </c>
      <c r="O21" s="71">
        <v>0.6</v>
      </c>
      <c r="P21" s="82">
        <f>SUM(N21:O21)</f>
        <v>1.1989999999999998</v>
      </c>
      <c r="R21" s="82">
        <v>5.301</v>
      </c>
      <c r="S21" s="72">
        <v>3.6025</v>
      </c>
      <c r="T21" s="82">
        <f>SUM(R21:S21)</f>
        <v>8.903500000000001</v>
      </c>
      <c r="V21" s="82">
        <v>5.357</v>
      </c>
      <c r="W21" s="72">
        <v>3.269194</v>
      </c>
      <c r="X21" s="82">
        <f>SUM(V21:W21)</f>
        <v>8.626194</v>
      </c>
      <c r="Z21" s="82">
        <v>1.654</v>
      </c>
      <c r="AA21" s="72">
        <v>5.0485656</v>
      </c>
      <c r="AB21" s="82">
        <f>SUM(Z21:AA21)</f>
        <v>6.7025656</v>
      </c>
      <c r="AD21" s="82">
        <v>2.496</v>
      </c>
      <c r="AE21" s="72">
        <v>0.64352</v>
      </c>
      <c r="AF21" s="82">
        <f>SUM(AD21:AE21)</f>
        <v>3.13952</v>
      </c>
      <c r="AH21" s="3" t="s">
        <v>464</v>
      </c>
      <c r="AI21" s="76">
        <f>SUM(AI25:AI25)</f>
        <v>27.3</v>
      </c>
      <c r="AJ21" s="76">
        <f>SUM(AJ25:AJ25)</f>
        <v>276.8</v>
      </c>
      <c r="AK21" s="76">
        <f>SUM(AK25:AK25)</f>
        <v>11.8</v>
      </c>
      <c r="AL21" s="76">
        <f>SUM(AL25:AL25)</f>
        <v>85</v>
      </c>
      <c r="AM21" s="76">
        <f>SUM(AM25:AM25)</f>
        <v>35.6</v>
      </c>
      <c r="AN21" s="79">
        <f t="shared" si="3"/>
        <v>0.0273</v>
      </c>
      <c r="AO21" s="79">
        <f t="shared" si="3"/>
        <v>0.2768</v>
      </c>
      <c r="AP21" s="79">
        <f t="shared" si="4"/>
        <v>0.011800000000000001</v>
      </c>
      <c r="AQ21" s="79">
        <f t="shared" si="4"/>
        <v>0.085</v>
      </c>
      <c r="AR21" s="79">
        <f t="shared" si="4"/>
        <v>0.0356</v>
      </c>
    </row>
    <row r="22" spans="1:46" ht="13.5" customHeight="1">
      <c r="A22" s="6" t="s">
        <v>400</v>
      </c>
      <c r="B22" s="16">
        <v>7.4</v>
      </c>
      <c r="C22" s="12"/>
      <c r="D22" s="12"/>
      <c r="E22" s="12"/>
      <c r="F22" s="11">
        <f t="shared" si="1"/>
        <v>7.4</v>
      </c>
      <c r="H22" s="16">
        <v>291.1</v>
      </c>
      <c r="I22" s="16">
        <v>306.25</v>
      </c>
      <c r="J22" s="16">
        <v>139.4</v>
      </c>
      <c r="K22" s="16">
        <v>73.25</v>
      </c>
      <c r="L22" s="11">
        <f t="shared" si="2"/>
        <v>810</v>
      </c>
      <c r="N22" s="81">
        <v>6.216</v>
      </c>
      <c r="O22" s="71">
        <v>1.2</v>
      </c>
      <c r="P22" s="82">
        <f>SUM(N22:O22)</f>
        <v>7.416</v>
      </c>
      <c r="R22" s="82">
        <v>277.854</v>
      </c>
      <c r="S22" s="72">
        <v>13.2</v>
      </c>
      <c r="T22" s="82">
        <f>SUM(R22:S22)</f>
        <v>291.054</v>
      </c>
      <c r="V22" s="82">
        <v>284.593</v>
      </c>
      <c r="W22" s="72">
        <v>21.6737244</v>
      </c>
      <c r="X22" s="82">
        <f>SUM(V22:W22)</f>
        <v>306.26672440000004</v>
      </c>
      <c r="Z22" s="82">
        <v>124.329</v>
      </c>
      <c r="AA22" s="72">
        <v>15.0424976</v>
      </c>
      <c r="AB22" s="82">
        <f>SUM(Z22:AA22)</f>
        <v>139.3714976</v>
      </c>
      <c r="AD22" s="82">
        <v>64.831</v>
      </c>
      <c r="AE22" s="72">
        <v>8.4321616</v>
      </c>
      <c r="AF22" s="82">
        <f>SUM(AD22:AE22)</f>
        <v>73.2631616</v>
      </c>
      <c r="AH22" s="3" t="s">
        <v>463</v>
      </c>
      <c r="AI22" s="77">
        <v>278054</v>
      </c>
      <c r="AJ22" s="76">
        <v>284592.5</v>
      </c>
      <c r="AK22" s="76">
        <v>124329.1</v>
      </c>
      <c r="AL22" s="76">
        <v>64830.8</v>
      </c>
      <c r="AM22" s="76">
        <v>6216</v>
      </c>
      <c r="AN22" s="79">
        <f t="shared" si="3"/>
        <v>278.054</v>
      </c>
      <c r="AO22" s="79">
        <f t="shared" si="3"/>
        <v>284.5925</v>
      </c>
      <c r="AP22" s="79">
        <f t="shared" si="4"/>
        <v>124.32910000000001</v>
      </c>
      <c r="AQ22" s="79">
        <f t="shared" si="4"/>
        <v>64.8308</v>
      </c>
      <c r="AR22" s="79">
        <f t="shared" si="4"/>
        <v>6.216</v>
      </c>
      <c r="AS22" s="19"/>
      <c r="AT22" s="19"/>
    </row>
    <row r="23" spans="1:46" ht="13.5" customHeight="1">
      <c r="A23" s="36" t="s">
        <v>465</v>
      </c>
      <c r="B23" s="16">
        <v>236</v>
      </c>
      <c r="C23" s="12"/>
      <c r="D23" s="12"/>
      <c r="E23" s="12"/>
      <c r="F23" s="11">
        <f t="shared" si="1"/>
        <v>236</v>
      </c>
      <c r="H23" s="16">
        <v>237.5</v>
      </c>
      <c r="I23" s="16">
        <v>282.44</v>
      </c>
      <c r="J23" s="16">
        <v>240.7</v>
      </c>
      <c r="K23" s="16">
        <v>223.9</v>
      </c>
      <c r="L23" s="11">
        <f t="shared" si="2"/>
        <v>984.5400000000001</v>
      </c>
      <c r="N23" s="74"/>
      <c r="O23" s="71"/>
      <c r="P23" s="70"/>
      <c r="R23" s="70"/>
      <c r="S23" s="72"/>
      <c r="T23" s="70"/>
      <c r="V23" s="70"/>
      <c r="W23" s="72"/>
      <c r="X23" s="70"/>
      <c r="Z23" s="70"/>
      <c r="AA23" s="72"/>
      <c r="AB23" s="70"/>
      <c r="AD23" s="70"/>
      <c r="AE23" s="72"/>
      <c r="AF23" s="70"/>
      <c r="AI23" s="77"/>
      <c r="AJ23" s="76"/>
      <c r="AK23" s="76"/>
      <c r="AL23" s="76"/>
      <c r="AM23" s="76"/>
      <c r="AN23" s="79"/>
      <c r="AO23" s="79"/>
      <c r="AP23" s="79"/>
      <c r="AQ23" s="79"/>
      <c r="AR23" s="79"/>
      <c r="AS23" s="19"/>
      <c r="AT23" s="19"/>
    </row>
    <row r="24" spans="1:46" s="19" customFormat="1" ht="13.5" customHeight="1">
      <c r="A24" s="17" t="s">
        <v>190</v>
      </c>
      <c r="B24" s="13">
        <f>SUM(B18:B23)</f>
        <v>285.18</v>
      </c>
      <c r="C24" s="13"/>
      <c r="D24" s="13"/>
      <c r="E24" s="13"/>
      <c r="F24" s="11">
        <f t="shared" si="1"/>
        <v>285.18</v>
      </c>
      <c r="G24" s="3"/>
      <c r="H24" s="13">
        <f>SUM(H18:H23)</f>
        <v>747.5</v>
      </c>
      <c r="I24" s="13">
        <f>SUM(I18:I23)</f>
        <v>811.54</v>
      </c>
      <c r="J24" s="13">
        <f>SUM(J18:J23)</f>
        <v>481.6</v>
      </c>
      <c r="K24" s="13">
        <f>SUM(K18:K23)</f>
        <v>364.25</v>
      </c>
      <c r="L24" s="13">
        <f>SUM(L18:L23)</f>
        <v>2404.89</v>
      </c>
      <c r="M24" s="3"/>
      <c r="N24" s="73">
        <f>SUM(N18:N22)</f>
        <v>44.551</v>
      </c>
      <c r="O24" s="42">
        <f>SUM(O18:O22)</f>
        <v>4.6000000000000005</v>
      </c>
      <c r="P24" s="42">
        <f>SUM(P18:P22)</f>
        <v>49.15100000000001</v>
      </c>
      <c r="Q24" s="3"/>
      <c r="R24" s="42">
        <f>SUM(R18:R22)</f>
        <v>415.17499999999995</v>
      </c>
      <c r="S24" s="42">
        <f>SUM(S18:S22)</f>
        <v>94.82525000000001</v>
      </c>
      <c r="T24" s="42">
        <f>SUM(T18:T22)</f>
        <v>510.00025</v>
      </c>
      <c r="U24" s="3"/>
      <c r="V24" s="42">
        <f>SUM(V18:V22)</f>
        <v>426.74</v>
      </c>
      <c r="W24" s="42">
        <f>SUM(W18:W22)</f>
        <v>102.4226884</v>
      </c>
      <c r="X24" s="42">
        <f>SUM(X18:X22)</f>
        <v>529.1626884</v>
      </c>
      <c r="Z24" s="42">
        <f>SUM(Z18:Z22)</f>
        <v>203.30599999999998</v>
      </c>
      <c r="AA24" s="42">
        <f>SUM(AA18:AA22)</f>
        <v>37.62801</v>
      </c>
      <c r="AB24" s="42">
        <f>SUM(AB18:AB22)</f>
        <v>240.93401</v>
      </c>
      <c r="AC24" s="3"/>
      <c r="AD24" s="42">
        <f>SUM(AD18:AD22)</f>
        <v>122.71600000000001</v>
      </c>
      <c r="AE24" s="42">
        <f>SUM(AE18:AE22)</f>
        <v>17.6576958</v>
      </c>
      <c r="AF24" s="42">
        <f>SUM(AF18:AF22)</f>
        <v>140.3736958</v>
      </c>
      <c r="AG24" s="3"/>
      <c r="AH24" s="1" t="s">
        <v>385</v>
      </c>
      <c r="AI24" s="78">
        <f>SUM(AI18:AI22)</f>
        <v>409800.6</v>
      </c>
      <c r="AJ24" s="78">
        <f>SUM(AJ18:AJ22)</f>
        <v>421759</v>
      </c>
      <c r="AK24" s="78">
        <f>SUM(AK18:AK22)</f>
        <v>201663.40000000002</v>
      </c>
      <c r="AL24" s="78">
        <f>SUM(AL18:AL22)</f>
        <v>120204.2</v>
      </c>
      <c r="AM24" s="78">
        <f>SUM(AM18:AM22)</f>
        <v>44086.9</v>
      </c>
      <c r="AN24" s="79">
        <f>AI24/1000</f>
        <v>409.8006</v>
      </c>
      <c r="AO24" s="79">
        <f>AJ24/1000</f>
        <v>421.759</v>
      </c>
      <c r="AP24" s="79">
        <f>AK24/1000</f>
        <v>201.66340000000002</v>
      </c>
      <c r="AQ24" s="79">
        <f>AL24/1000</f>
        <v>120.2042</v>
      </c>
      <c r="AR24" s="79">
        <f>AM24/1000</f>
        <v>44.0869</v>
      </c>
      <c r="AS24" s="3"/>
      <c r="AT24" s="3"/>
    </row>
    <row r="25" spans="8:39" ht="13.5" customHeight="1">
      <c r="H25" s="26"/>
      <c r="AH25" s="3" t="s">
        <v>439</v>
      </c>
      <c r="AI25" s="76">
        <v>27.3</v>
      </c>
      <c r="AJ25" s="76">
        <v>276.8</v>
      </c>
      <c r="AK25" s="76">
        <v>11.8</v>
      </c>
      <c r="AL25" s="76">
        <v>85</v>
      </c>
      <c r="AM25" s="76">
        <v>35.6</v>
      </c>
    </row>
    <row r="26" spans="1:37" ht="12.75">
      <c r="A26" s="129" t="s">
        <v>640</v>
      </c>
      <c r="AF26" s="19"/>
      <c r="AG26" s="19"/>
      <c r="AH26" s="19"/>
      <c r="AI26" s="19"/>
      <c r="AJ26" s="19"/>
      <c r="AK26" s="19"/>
    </row>
    <row r="27" spans="1:35" ht="12.75">
      <c r="A27" s="3" t="s">
        <v>331</v>
      </c>
      <c r="AE27" s="19"/>
      <c r="AF27" s="19"/>
      <c r="AG27" s="19"/>
      <c r="AH27" s="19"/>
      <c r="AI27" s="19"/>
    </row>
    <row r="28" ht="12.75">
      <c r="A28" s="3" t="s">
        <v>332</v>
      </c>
    </row>
    <row r="29" ht="12.75">
      <c r="A29" s="3" t="s">
        <v>333</v>
      </c>
    </row>
    <row r="30" ht="12.75">
      <c r="A30" s="3" t="s">
        <v>334</v>
      </c>
    </row>
    <row r="31" ht="12.75">
      <c r="A31" s="3" t="s">
        <v>335</v>
      </c>
    </row>
    <row r="32" ht="12.75">
      <c r="A32" s="3" t="s">
        <v>336</v>
      </c>
    </row>
    <row r="33" ht="12.75">
      <c r="A33" s="3" t="s">
        <v>337</v>
      </c>
    </row>
    <row r="37" spans="1:9" ht="14.25">
      <c r="A37" s="1" t="s">
        <v>37</v>
      </c>
      <c r="B37"/>
      <c r="C37"/>
      <c r="D37"/>
      <c r="E37"/>
      <c r="F37"/>
      <c r="G37"/>
      <c r="H37"/>
      <c r="I37"/>
    </row>
    <row r="38" spans="1:9" ht="12.75">
      <c r="A38" s="6" t="s">
        <v>477</v>
      </c>
      <c r="B38"/>
      <c r="C38"/>
      <c r="D38"/>
      <c r="E38"/>
      <c r="F38"/>
      <c r="G38"/>
      <c r="H38"/>
      <c r="I38"/>
    </row>
    <row r="39" spans="1:9" ht="12.75">
      <c r="A39"/>
      <c r="B39"/>
      <c r="C39"/>
      <c r="D39"/>
      <c r="E39"/>
      <c r="F39"/>
      <c r="G39"/>
      <c r="H39"/>
      <c r="I39"/>
    </row>
    <row r="40" spans="1:9" ht="12.75">
      <c r="A40" s="28" t="s">
        <v>404</v>
      </c>
      <c r="B40"/>
      <c r="C40"/>
      <c r="D40"/>
      <c r="E40"/>
      <c r="F40"/>
      <c r="G40"/>
      <c r="H40"/>
      <c r="I40"/>
    </row>
    <row r="41" spans="1:9" ht="14.25">
      <c r="A41"/>
      <c r="B41" s="173" t="s">
        <v>191</v>
      </c>
      <c r="C41" s="174"/>
      <c r="D41" s="174"/>
      <c r="E41" s="175"/>
      <c r="F41"/>
      <c r="G41"/>
      <c r="H41"/>
      <c r="I41"/>
    </row>
    <row r="42" spans="1:9" ht="12.75">
      <c r="A42" s="28" t="s">
        <v>476</v>
      </c>
      <c r="B42" s="177" t="s">
        <v>407</v>
      </c>
      <c r="C42" s="151"/>
      <c r="D42" s="177" t="s">
        <v>386</v>
      </c>
      <c r="E42" s="151"/>
      <c r="F42" s="55"/>
      <c r="G42" s="55"/>
      <c r="H42"/>
      <c r="I42"/>
    </row>
    <row r="43" spans="1:9" ht="12.75">
      <c r="A43"/>
      <c r="B43" s="43" t="s">
        <v>423</v>
      </c>
      <c r="C43" s="44" t="s">
        <v>354</v>
      </c>
      <c r="D43" s="43" t="s">
        <v>423</v>
      </c>
      <c r="E43" s="44" t="s">
        <v>354</v>
      </c>
      <c r="F43" s="39"/>
      <c r="G43" s="39"/>
      <c r="H43"/>
      <c r="I43"/>
    </row>
    <row r="44" spans="1:9" ht="12.75">
      <c r="A44" s="1" t="s">
        <v>21</v>
      </c>
      <c r="B44" s="111">
        <v>0.0625</v>
      </c>
      <c r="C44" s="111">
        <v>0.0022</v>
      </c>
      <c r="D44" s="112">
        <v>0.05</v>
      </c>
      <c r="E44" s="111">
        <v>0.0027</v>
      </c>
      <c r="F44" s="105"/>
      <c r="G44" s="105"/>
      <c r="H44"/>
      <c r="I44"/>
    </row>
    <row r="45" spans="1:9" ht="12.75">
      <c r="A45" s="1" t="s">
        <v>435</v>
      </c>
      <c r="B45" s="111">
        <v>0.5625</v>
      </c>
      <c r="C45" s="111">
        <v>0.2185</v>
      </c>
      <c r="D45" s="112">
        <v>0.4394</v>
      </c>
      <c r="E45" s="111">
        <v>0.3099</v>
      </c>
      <c r="F45" s="105"/>
      <c r="G45" s="105"/>
      <c r="H45"/>
      <c r="I45"/>
    </row>
    <row r="46" spans="1:9" ht="12.75">
      <c r="A46" s="1" t="s">
        <v>436</v>
      </c>
      <c r="B46" s="111">
        <v>0.375</v>
      </c>
      <c r="C46" s="111">
        <v>0.7793</v>
      </c>
      <c r="D46" s="112">
        <v>0.2374</v>
      </c>
      <c r="E46" s="111">
        <v>0.5474</v>
      </c>
      <c r="F46" s="105"/>
      <c r="G46" s="105"/>
      <c r="H46"/>
      <c r="I46"/>
    </row>
    <row r="47" spans="1:9" ht="12.75">
      <c r="A47" s="86" t="s">
        <v>432</v>
      </c>
      <c r="B47" s="113" t="s">
        <v>471</v>
      </c>
      <c r="C47" s="113" t="s">
        <v>471</v>
      </c>
      <c r="D47" s="112">
        <v>0.2727</v>
      </c>
      <c r="E47" s="111">
        <v>0.1399</v>
      </c>
      <c r="F47" s="105"/>
      <c r="G47" s="105"/>
      <c r="H47"/>
      <c r="I47"/>
    </row>
    <row r="48" spans="1:9" ht="14.25">
      <c r="A48" s="63" t="s">
        <v>660</v>
      </c>
      <c r="B48" s="110">
        <f>SUM(B44:B47)</f>
        <v>1</v>
      </c>
      <c r="C48" s="110">
        <f>SUM(C44:C47)</f>
        <v>1</v>
      </c>
      <c r="D48" s="110">
        <f>SUM(D44:D47)</f>
        <v>0.9995</v>
      </c>
      <c r="E48" s="110">
        <f>SUM(E44:E47)</f>
        <v>0.9999</v>
      </c>
      <c r="F48" s="106"/>
      <c r="G48" s="106"/>
      <c r="H48"/>
      <c r="I48"/>
    </row>
    <row r="49" spans="1:9" ht="12.75">
      <c r="A49"/>
      <c r="B49"/>
      <c r="C49" s="62"/>
      <c r="D49"/>
      <c r="E49"/>
      <c r="F49"/>
      <c r="G49"/>
      <c r="H49"/>
      <c r="I49"/>
    </row>
    <row r="50" spans="1:9" ht="12.75">
      <c r="A50" s="66" t="s">
        <v>406</v>
      </c>
      <c r="B50"/>
      <c r="C50" s="62"/>
      <c r="D50"/>
      <c r="E50"/>
      <c r="F50"/>
      <c r="G50"/>
      <c r="H50"/>
      <c r="I50"/>
    </row>
    <row r="51" spans="1:9" ht="14.25">
      <c r="A51"/>
      <c r="B51" s="170" t="s">
        <v>192</v>
      </c>
      <c r="C51" s="171"/>
      <c r="D51" s="171"/>
      <c r="E51" s="172"/>
      <c r="F51" s="173" t="s">
        <v>475</v>
      </c>
      <c r="G51" s="174"/>
      <c r="H51" s="174"/>
      <c r="I51" s="175"/>
    </row>
    <row r="52" spans="1:9" ht="12.75">
      <c r="A52" s="28" t="s">
        <v>476</v>
      </c>
      <c r="B52" s="170" t="s">
        <v>407</v>
      </c>
      <c r="C52" s="172"/>
      <c r="D52" s="170" t="s">
        <v>386</v>
      </c>
      <c r="E52" s="172"/>
      <c r="F52" s="173" t="s">
        <v>407</v>
      </c>
      <c r="G52" s="175"/>
      <c r="H52" s="173" t="s">
        <v>386</v>
      </c>
      <c r="I52" s="175"/>
    </row>
    <row r="53" spans="1:9" ht="12.75">
      <c r="A53" s="28" t="s">
        <v>442</v>
      </c>
      <c r="B53" s="43" t="s">
        <v>423</v>
      </c>
      <c r="C53" s="44" t="s">
        <v>354</v>
      </c>
      <c r="D53" s="43" t="s">
        <v>423</v>
      </c>
      <c r="E53" s="44" t="s">
        <v>354</v>
      </c>
      <c r="F53" s="107" t="s">
        <v>423</v>
      </c>
      <c r="G53" s="108" t="s">
        <v>354</v>
      </c>
      <c r="H53" s="107" t="s">
        <v>423</v>
      </c>
      <c r="I53" s="108" t="s">
        <v>354</v>
      </c>
    </row>
    <row r="54" spans="1:9" ht="12.75">
      <c r="A54" s="1" t="s">
        <v>21</v>
      </c>
      <c r="B54" s="111">
        <v>0.173913</v>
      </c>
      <c r="C54" s="111">
        <v>0.00909</v>
      </c>
      <c r="D54" s="111">
        <v>0.05</v>
      </c>
      <c r="E54" s="111">
        <v>0.003362</v>
      </c>
      <c r="F54" s="111">
        <v>0.069767</v>
      </c>
      <c r="G54" s="111">
        <v>0.001888</v>
      </c>
      <c r="H54" s="112">
        <v>0.05</v>
      </c>
      <c r="I54" s="112">
        <v>0.003209</v>
      </c>
    </row>
    <row r="55" spans="1:9" ht="12.75">
      <c r="A55" s="1" t="s">
        <v>435</v>
      </c>
      <c r="B55" s="111">
        <v>0.565217</v>
      </c>
      <c r="C55" s="111">
        <v>0.291495</v>
      </c>
      <c r="D55" s="111">
        <v>0.319277</v>
      </c>
      <c r="E55" s="111">
        <v>0.270105</v>
      </c>
      <c r="F55" s="111">
        <v>0.348837</v>
      </c>
      <c r="G55" s="111">
        <v>0.090216</v>
      </c>
      <c r="H55" s="112">
        <v>0.30814</v>
      </c>
      <c r="I55" s="112">
        <v>0.27101</v>
      </c>
    </row>
    <row r="56" spans="1:9" ht="12.75">
      <c r="A56" s="1" t="s">
        <v>436</v>
      </c>
      <c r="B56" s="111">
        <v>0.26087</v>
      </c>
      <c r="C56" s="111">
        <v>0.699415</v>
      </c>
      <c r="D56" s="111">
        <v>0.13253</v>
      </c>
      <c r="E56" s="111">
        <v>0.337901</v>
      </c>
      <c r="F56" s="111">
        <v>0.581395</v>
      </c>
      <c r="G56" s="111">
        <v>0.907896</v>
      </c>
      <c r="H56" s="112">
        <v>0.127907</v>
      </c>
      <c r="I56" s="112">
        <v>0.32578</v>
      </c>
    </row>
    <row r="57" spans="1:9" ht="12.75">
      <c r="A57" s="86" t="s">
        <v>432</v>
      </c>
      <c r="B57" s="113" t="s">
        <v>471</v>
      </c>
      <c r="C57" s="113" t="s">
        <v>471</v>
      </c>
      <c r="D57" s="111">
        <v>0.5</v>
      </c>
      <c r="E57" s="111">
        <v>0.388585</v>
      </c>
      <c r="F57" s="113" t="s">
        <v>471</v>
      </c>
      <c r="G57" s="113" t="s">
        <v>471</v>
      </c>
      <c r="H57" s="112">
        <v>0.5</v>
      </c>
      <c r="I57" s="112">
        <v>0.382837</v>
      </c>
    </row>
    <row r="58" spans="1:9" ht="14.25">
      <c r="A58" s="63" t="s">
        <v>660</v>
      </c>
      <c r="B58" s="110">
        <f aca="true" t="shared" si="5" ref="B58:G58">SUM(B54:B57)</f>
        <v>1</v>
      </c>
      <c r="C58" s="110">
        <f t="shared" si="5"/>
        <v>1</v>
      </c>
      <c r="D58" s="110">
        <f t="shared" si="5"/>
        <v>1.001807</v>
      </c>
      <c r="E58" s="110">
        <f t="shared" si="5"/>
        <v>0.9999529999999999</v>
      </c>
      <c r="F58" s="110">
        <f t="shared" si="5"/>
        <v>0.999999</v>
      </c>
      <c r="G58" s="110">
        <f t="shared" si="5"/>
        <v>1</v>
      </c>
      <c r="H58" s="110">
        <v>0.99</v>
      </c>
      <c r="I58" s="110">
        <f>SUM(I54:I57)</f>
        <v>0.9828359999999999</v>
      </c>
    </row>
    <row r="60" ht="12.75">
      <c r="A60" s="129" t="s">
        <v>338</v>
      </c>
    </row>
    <row r="61" ht="12.75">
      <c r="A61" s="129" t="s">
        <v>339</v>
      </c>
    </row>
    <row r="62" ht="12.75">
      <c r="A62" s="3" t="s">
        <v>340</v>
      </c>
    </row>
    <row r="63" ht="12.75">
      <c r="A63" s="3" t="s">
        <v>341</v>
      </c>
    </row>
  </sheetData>
  <mergeCells count="19">
    <mergeCell ref="N6:O6"/>
    <mergeCell ref="V6:W6"/>
    <mergeCell ref="Z6:AA6"/>
    <mergeCell ref="AD6:AE6"/>
    <mergeCell ref="R16:S16"/>
    <mergeCell ref="V16:X16"/>
    <mergeCell ref="R6:S6"/>
    <mergeCell ref="AD16:AE16"/>
    <mergeCell ref="Z16:AA16"/>
    <mergeCell ref="N16:O16"/>
    <mergeCell ref="B41:E41"/>
    <mergeCell ref="B42:C42"/>
    <mergeCell ref="D42:E42"/>
    <mergeCell ref="B51:E51"/>
    <mergeCell ref="F51:I51"/>
    <mergeCell ref="B52:C52"/>
    <mergeCell ref="D52:E52"/>
    <mergeCell ref="F52:G52"/>
    <mergeCell ref="H52:I52"/>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29"/>
  <sheetViews>
    <sheetView zoomScale="85" zoomScaleNormal="85" workbookViewId="0" topLeftCell="A1">
      <selection activeCell="W11" sqref="W11"/>
    </sheetView>
  </sheetViews>
  <sheetFormatPr defaultColWidth="9.140625" defaultRowHeight="12.75"/>
  <cols>
    <col min="1" max="1" width="43.57421875" style="0" bestFit="1" customWidth="1"/>
    <col min="12" max="12" width="0" style="0" hidden="1" customWidth="1"/>
    <col min="13" max="13" width="0" style="51" hidden="1" customWidth="1"/>
    <col min="14" max="17" width="0" style="0" hidden="1" customWidth="1"/>
  </cols>
  <sheetData>
    <row r="1" spans="1:13" s="3" customFormat="1" ht="13.5" customHeight="1">
      <c r="A1" s="1" t="s">
        <v>543</v>
      </c>
      <c r="B1" s="4"/>
      <c r="C1" s="4"/>
      <c r="D1" s="4"/>
      <c r="E1" s="4"/>
      <c r="F1" s="4"/>
      <c r="G1" s="4"/>
      <c r="H1" s="4"/>
      <c r="I1" s="4"/>
      <c r="J1" s="5"/>
      <c r="K1" s="5"/>
      <c r="M1" s="58"/>
    </row>
    <row r="2" spans="1:13" s="3" customFormat="1" ht="13.5" customHeight="1">
      <c r="A2" s="6" t="s">
        <v>659</v>
      </c>
      <c r="B2" s="4"/>
      <c r="C2" s="4"/>
      <c r="D2" s="4"/>
      <c r="E2" s="4"/>
      <c r="F2" s="4"/>
      <c r="G2" s="4"/>
      <c r="H2" s="4"/>
      <c r="I2" s="4"/>
      <c r="J2" s="5"/>
      <c r="K2" s="5"/>
      <c r="M2" s="58"/>
    </row>
    <row r="3" spans="2:13" s="3" customFormat="1" ht="13.5" customHeight="1">
      <c r="B3" s="4"/>
      <c r="C3" s="4"/>
      <c r="D3" s="4"/>
      <c r="E3" s="4"/>
      <c r="F3" s="4"/>
      <c r="G3" s="4"/>
      <c r="H3" s="4"/>
      <c r="I3" s="4"/>
      <c r="J3" s="5"/>
      <c r="K3" s="5"/>
      <c r="M3" s="58"/>
    </row>
    <row r="4" spans="1:12" s="3" customFormat="1" ht="13.5" customHeight="1">
      <c r="A4" s="7" t="s">
        <v>38</v>
      </c>
      <c r="B4" s="27"/>
      <c r="C4" s="27"/>
      <c r="D4" s="27"/>
      <c r="E4" s="27"/>
      <c r="G4" s="4"/>
      <c r="H4" s="4"/>
      <c r="I4" s="4"/>
      <c r="J4" s="4"/>
      <c r="L4" s="58"/>
    </row>
    <row r="5" spans="1:12" s="3" customFormat="1" ht="13.5" customHeight="1">
      <c r="A5" s="28"/>
      <c r="B5" s="4"/>
      <c r="C5" s="4"/>
      <c r="D5" s="4"/>
      <c r="E5" s="4"/>
      <c r="F5" s="4"/>
      <c r="G5" s="4"/>
      <c r="H5" s="4"/>
      <c r="I5" s="4"/>
      <c r="J5" s="4"/>
      <c r="L5" s="58"/>
    </row>
    <row r="6" spans="2:11" s="3" customFormat="1" ht="13.5" customHeight="1">
      <c r="B6" s="8" t="s">
        <v>406</v>
      </c>
      <c r="C6" s="8" t="s">
        <v>409</v>
      </c>
      <c r="D6" s="8" t="s">
        <v>410</v>
      </c>
      <c r="E6" s="8" t="s">
        <v>411</v>
      </c>
      <c r="G6" s="8" t="s">
        <v>401</v>
      </c>
      <c r="H6" s="8" t="s">
        <v>193</v>
      </c>
      <c r="I6" s="8" t="s">
        <v>403</v>
      </c>
      <c r="J6" s="8" t="s">
        <v>404</v>
      </c>
      <c r="K6" s="55"/>
    </row>
    <row r="7" spans="1:11" s="3" customFormat="1" ht="13.5" customHeight="1">
      <c r="A7" s="39" t="s">
        <v>427</v>
      </c>
      <c r="B7" s="12">
        <v>167</v>
      </c>
      <c r="C7" s="12"/>
      <c r="D7" s="12"/>
      <c r="E7" s="12"/>
      <c r="G7" s="12"/>
      <c r="H7" s="12"/>
      <c r="I7" s="16">
        <v>178.2</v>
      </c>
      <c r="J7" s="12">
        <v>169.5</v>
      </c>
      <c r="K7" s="56"/>
    </row>
    <row r="8" spans="1:11" s="3" customFormat="1" ht="13.5" customHeight="1">
      <c r="A8" s="39" t="s">
        <v>185</v>
      </c>
      <c r="B8" s="12">
        <v>245.3</v>
      </c>
      <c r="C8" s="14"/>
      <c r="D8" s="14"/>
      <c r="E8" s="15"/>
      <c r="G8" s="12"/>
      <c r="H8" s="14"/>
      <c r="I8" s="16">
        <v>273.2</v>
      </c>
      <c r="J8" s="12">
        <v>253.1</v>
      </c>
      <c r="K8" s="56"/>
    </row>
    <row r="9" spans="1:11" s="3" customFormat="1" ht="13.5" customHeight="1">
      <c r="A9" s="53" t="s">
        <v>360</v>
      </c>
      <c r="B9" s="12">
        <v>142.7</v>
      </c>
      <c r="C9" s="12"/>
      <c r="D9" s="12"/>
      <c r="E9" s="12"/>
      <c r="G9" s="12"/>
      <c r="H9" s="12"/>
      <c r="I9" s="16">
        <v>146.8</v>
      </c>
      <c r="J9" s="12">
        <v>141.3</v>
      </c>
      <c r="K9" s="56"/>
    </row>
    <row r="10" spans="1:11" s="3" customFormat="1" ht="13.5" customHeight="1">
      <c r="A10" s="53" t="s">
        <v>388</v>
      </c>
      <c r="B10" s="12">
        <v>616.3</v>
      </c>
      <c r="C10" s="12"/>
      <c r="D10" s="12"/>
      <c r="E10" s="12"/>
      <c r="G10" s="14"/>
      <c r="H10" s="12"/>
      <c r="I10" s="16">
        <v>685.2</v>
      </c>
      <c r="J10" s="12">
        <v>649.7</v>
      </c>
      <c r="K10" s="56"/>
    </row>
    <row r="11" spans="1:11" s="3" customFormat="1" ht="13.5" customHeight="1">
      <c r="A11" s="54" t="s">
        <v>194</v>
      </c>
      <c r="B11" s="12">
        <v>39.8</v>
      </c>
      <c r="C11" s="12"/>
      <c r="D11" s="12"/>
      <c r="E11" s="12"/>
      <c r="G11" s="12"/>
      <c r="H11" s="12"/>
      <c r="I11" s="16">
        <v>40.4</v>
      </c>
      <c r="J11" s="12">
        <v>39.3</v>
      </c>
      <c r="K11" s="56"/>
    </row>
    <row r="12" spans="1:17" s="19" customFormat="1" ht="13.5" customHeight="1">
      <c r="A12" s="17" t="s">
        <v>195</v>
      </c>
      <c r="B12" s="13">
        <f>SUM(B7:B11)</f>
        <v>1211.1</v>
      </c>
      <c r="C12" s="13"/>
      <c r="D12" s="13"/>
      <c r="E12" s="13"/>
      <c r="F12" s="3"/>
      <c r="G12" s="13"/>
      <c r="H12" s="13">
        <f>SUM(H8:H11)</f>
        <v>0</v>
      </c>
      <c r="I12" s="13">
        <f>SUM(I7:I11)</f>
        <v>1323.8000000000002</v>
      </c>
      <c r="J12" s="13">
        <f>SUM(J7:J11)</f>
        <v>1252.9</v>
      </c>
      <c r="K12" s="57"/>
      <c r="L12" s="3"/>
      <c r="M12" s="3"/>
      <c r="N12" s="18"/>
      <c r="O12" s="18"/>
      <c r="P12" s="18"/>
      <c r="Q12" s="18"/>
    </row>
    <row r="13" spans="2:12" s="3" customFormat="1" ht="13.5" customHeight="1">
      <c r="B13" s="27"/>
      <c r="C13" s="27"/>
      <c r="D13" s="27"/>
      <c r="E13" s="26" t="s">
        <v>547</v>
      </c>
      <c r="G13" s="4"/>
      <c r="H13" s="4"/>
      <c r="I13" s="4"/>
      <c r="J13" s="4"/>
      <c r="L13" s="58"/>
    </row>
    <row r="14" spans="1:17" s="3" customFormat="1" ht="13.5" customHeight="1">
      <c r="A14" s="7" t="s">
        <v>39</v>
      </c>
      <c r="B14" s="27"/>
      <c r="C14" s="27"/>
      <c r="D14" s="27"/>
      <c r="E14" s="27"/>
      <c r="G14" s="4"/>
      <c r="H14" s="4"/>
      <c r="I14" s="4"/>
      <c r="J14" s="4"/>
      <c r="L14" s="87">
        <v>0.75</v>
      </c>
      <c r="M14" s="87">
        <v>0.7422</v>
      </c>
      <c r="N14" s="87">
        <v>0.7012</v>
      </c>
      <c r="O14" s="87">
        <v>0.6794</v>
      </c>
      <c r="P14" s="75"/>
      <c r="Q14" s="88">
        <v>0.6333</v>
      </c>
    </row>
    <row r="15" spans="1:17" s="3" customFormat="1" ht="13.5" customHeight="1">
      <c r="A15" s="7"/>
      <c r="B15" s="27"/>
      <c r="C15" s="27"/>
      <c r="D15" s="27"/>
      <c r="E15" s="27"/>
      <c r="G15" s="4"/>
      <c r="H15" s="4"/>
      <c r="I15" s="4"/>
      <c r="J15" s="4"/>
      <c r="K15" s="58"/>
      <c r="L15" s="75"/>
      <c r="M15" s="75"/>
      <c r="N15" s="75"/>
      <c r="O15" s="75"/>
      <c r="P15" s="75"/>
      <c r="Q15" s="75"/>
    </row>
    <row r="16" spans="1:17" s="3" customFormat="1" ht="13.5" customHeight="1">
      <c r="A16" s="28"/>
      <c r="B16" s="8" t="s">
        <v>406</v>
      </c>
      <c r="C16" s="8" t="s">
        <v>409</v>
      </c>
      <c r="D16" s="8" t="s">
        <v>410</v>
      </c>
      <c r="E16" s="8" t="s">
        <v>411</v>
      </c>
      <c r="G16" s="8" t="s">
        <v>401</v>
      </c>
      <c r="H16" s="8" t="s">
        <v>402</v>
      </c>
      <c r="I16" s="8" t="s">
        <v>403</v>
      </c>
      <c r="J16" s="8" t="s">
        <v>404</v>
      </c>
      <c r="K16" s="55"/>
      <c r="L16" s="75" t="s">
        <v>467</v>
      </c>
      <c r="M16" s="75" t="s">
        <v>460</v>
      </c>
      <c r="N16" s="75" t="s">
        <v>461</v>
      </c>
      <c r="O16" s="75" t="s">
        <v>462</v>
      </c>
      <c r="P16" s="75"/>
      <c r="Q16" s="75" t="s">
        <v>458</v>
      </c>
    </row>
    <row r="17" spans="1:17" s="3" customFormat="1" ht="13.5" customHeight="1">
      <c r="A17" s="39" t="s">
        <v>196</v>
      </c>
      <c r="B17" s="148">
        <v>1570.8</v>
      </c>
      <c r="C17" s="148"/>
      <c r="D17" s="148"/>
      <c r="E17" s="148"/>
      <c r="F17" s="116"/>
      <c r="G17" s="148">
        <v>1678.65</v>
      </c>
      <c r="H17" s="148">
        <v>1792.7840999999999</v>
      </c>
      <c r="I17" s="148">
        <v>1737.0827600000002</v>
      </c>
      <c r="J17" s="148">
        <v>1679.74856</v>
      </c>
      <c r="K17" s="56"/>
      <c r="Q17" s="89">
        <f>Q$14*B17</f>
        <v>994.7876399999999</v>
      </c>
    </row>
    <row r="18" spans="1:17" s="3" customFormat="1" ht="13.5" customHeight="1">
      <c r="A18" s="53" t="s">
        <v>432</v>
      </c>
      <c r="B18" s="189">
        <v>3847.4</v>
      </c>
      <c r="C18" s="189"/>
      <c r="D18" s="189"/>
      <c r="E18" s="190"/>
      <c r="F18" s="116"/>
      <c r="G18" s="189">
        <v>4010.0249999999996</v>
      </c>
      <c r="H18" s="148">
        <v>4109.9325</v>
      </c>
      <c r="I18" s="148">
        <v>4001.3978</v>
      </c>
      <c r="J18" s="148">
        <v>4001.25836</v>
      </c>
      <c r="K18" s="56"/>
      <c r="Q18" s="89">
        <f>Q$14*B18</f>
        <v>2436.55842</v>
      </c>
    </row>
    <row r="19" spans="1:17" s="3" customFormat="1" ht="13.5" customHeight="1">
      <c r="A19" s="53" t="s">
        <v>437</v>
      </c>
      <c r="B19" s="148">
        <v>837.16</v>
      </c>
      <c r="C19" s="148"/>
      <c r="D19" s="148"/>
      <c r="E19" s="148"/>
      <c r="F19" s="116"/>
      <c r="G19" s="148">
        <v>976.5</v>
      </c>
      <c r="H19" s="148">
        <v>981.5595</v>
      </c>
      <c r="I19" s="148">
        <v>944.4462800000001</v>
      </c>
      <c r="J19" s="148">
        <v>897.4194600000001</v>
      </c>
      <c r="K19" s="56"/>
      <c r="Q19" s="89">
        <f>Q$14*B19</f>
        <v>530.173428</v>
      </c>
    </row>
    <row r="20" spans="1:11" s="3" customFormat="1" ht="13.5" customHeight="1">
      <c r="A20" s="17" t="s">
        <v>195</v>
      </c>
      <c r="B20" s="13">
        <v>6255.36</v>
      </c>
      <c r="C20" s="13"/>
      <c r="D20" s="13"/>
      <c r="E20" s="13"/>
      <c r="G20" s="13">
        <f>SUM(G17:G19)</f>
        <v>6665.174999999999</v>
      </c>
      <c r="H20" s="13">
        <f>SUM(H17:H19)</f>
        <v>6884.2761</v>
      </c>
      <c r="I20" s="13">
        <f>SUM(I17:I19)</f>
        <v>6682.92684</v>
      </c>
      <c r="J20" s="13">
        <f>SUM(J17:J19)</f>
        <v>6578.42638</v>
      </c>
      <c r="K20" s="50"/>
    </row>
    <row r="21" spans="2:11" s="3" customFormat="1" ht="13.5" customHeight="1">
      <c r="B21" s="27"/>
      <c r="C21" s="27"/>
      <c r="D21" s="27"/>
      <c r="E21" s="26" t="s">
        <v>547</v>
      </c>
      <c r="G21" s="4"/>
      <c r="H21" s="4"/>
      <c r="I21" s="4"/>
      <c r="J21" s="4"/>
      <c r="K21" s="58"/>
    </row>
    <row r="22" ht="12.75">
      <c r="A22" s="130" t="s">
        <v>640</v>
      </c>
    </row>
    <row r="23" ht="12.75">
      <c r="A23" t="s">
        <v>342</v>
      </c>
    </row>
    <row r="24" ht="12.75">
      <c r="A24" t="s">
        <v>343</v>
      </c>
    </row>
    <row r="25" ht="12.75">
      <c r="A25" t="s">
        <v>344</v>
      </c>
    </row>
    <row r="26" ht="12.75">
      <c r="A26" t="s">
        <v>345</v>
      </c>
    </row>
    <row r="27" ht="12.75">
      <c r="A27" t="s">
        <v>346</v>
      </c>
    </row>
    <row r="28" ht="12.75">
      <c r="A28" s="130" t="s">
        <v>347</v>
      </c>
    </row>
    <row r="29" ht="12.75">
      <c r="A29" t="s">
        <v>348</v>
      </c>
    </row>
  </sheetData>
  <printOptions/>
  <pageMargins left="0.75" right="0.75" top="1" bottom="1" header="0.5" footer="0.5"/>
  <pageSetup fitToHeight="1" fitToWidth="1" horizontalDpi="1200" verticalDpi="1200" orientation="portrait" scale="62" r:id="rId1"/>
</worksheet>
</file>

<file path=xl/worksheets/sheet6.xml><?xml version="1.0" encoding="utf-8"?>
<worksheet xmlns="http://schemas.openxmlformats.org/spreadsheetml/2006/main" xmlns:r="http://schemas.openxmlformats.org/officeDocument/2006/relationships">
  <sheetPr>
    <pageSetUpPr fitToPage="1"/>
  </sheetPr>
  <dimension ref="A1:T105"/>
  <sheetViews>
    <sheetView zoomScale="85" zoomScaleNormal="85" workbookViewId="0" topLeftCell="A1">
      <selection activeCell="A9" sqref="A9"/>
    </sheetView>
  </sheetViews>
  <sheetFormatPr defaultColWidth="9.140625" defaultRowHeight="12.75"/>
  <cols>
    <col min="1" max="1" width="19.00390625" style="3" customWidth="1"/>
    <col min="2" max="5" width="8.57421875" style="3" bestFit="1" customWidth="1"/>
    <col min="6" max="6" width="7.00390625" style="3" bestFit="1" customWidth="1"/>
    <col min="7" max="8" width="8.57421875" style="3" bestFit="1" customWidth="1"/>
    <col min="9" max="9" width="9.28125" style="3" customWidth="1"/>
    <col min="10" max="11" width="8.57421875" style="3" bestFit="1" customWidth="1"/>
    <col min="12" max="12" width="10.7109375" style="3" bestFit="1" customWidth="1"/>
    <col min="13" max="16384" width="9.140625" style="3" customWidth="1"/>
  </cols>
  <sheetData>
    <row r="1" spans="1:11" ht="13.5" customHeight="1">
      <c r="A1" s="1" t="s">
        <v>543</v>
      </c>
      <c r="B1" s="4"/>
      <c r="C1" s="4"/>
      <c r="D1" s="4"/>
      <c r="E1" s="4"/>
      <c r="F1" s="4"/>
      <c r="G1" s="4"/>
      <c r="H1" s="4"/>
      <c r="I1" s="4"/>
      <c r="J1" s="5"/>
      <c r="K1" s="5"/>
    </row>
    <row r="2" spans="1:11" ht="13.5" customHeight="1">
      <c r="A2" s="6" t="s">
        <v>659</v>
      </c>
      <c r="B2" s="4"/>
      <c r="C2" s="4"/>
      <c r="D2" s="4"/>
      <c r="E2" s="4"/>
      <c r="F2" s="4"/>
      <c r="G2" s="4"/>
      <c r="H2" s="4"/>
      <c r="I2" s="4"/>
      <c r="J2" s="5"/>
      <c r="K2" s="5"/>
    </row>
    <row r="3" spans="2:11" ht="13.5" customHeight="1">
      <c r="B3" s="4"/>
      <c r="C3" s="4"/>
      <c r="D3" s="4"/>
      <c r="E3" s="4"/>
      <c r="F3" s="4"/>
      <c r="G3" s="4"/>
      <c r="H3" s="4"/>
      <c r="I3" s="4"/>
      <c r="J3" s="5"/>
      <c r="K3" s="5"/>
    </row>
    <row r="4" spans="1:11" ht="13.5" customHeight="1">
      <c r="A4" s="7" t="s">
        <v>40</v>
      </c>
      <c r="B4" s="4"/>
      <c r="C4" s="4"/>
      <c r="D4" s="4"/>
      <c r="E4" s="4"/>
      <c r="F4" s="4"/>
      <c r="G4" s="4"/>
      <c r="H4" s="4"/>
      <c r="I4" s="4"/>
      <c r="J4" s="4"/>
      <c r="K4" s="4"/>
    </row>
    <row r="5" spans="1:11" ht="13.5" customHeight="1">
      <c r="A5" s="6">
        <v>2007</v>
      </c>
      <c r="B5" s="4"/>
      <c r="C5" s="4"/>
      <c r="D5" s="4"/>
      <c r="E5" s="4"/>
      <c r="F5" s="4"/>
      <c r="G5" s="4"/>
      <c r="H5" s="4"/>
      <c r="I5" s="4"/>
      <c r="J5" s="4"/>
      <c r="K5" s="4"/>
    </row>
    <row r="6" spans="1:20" ht="13.5" customHeight="1">
      <c r="A6" s="28"/>
      <c r="B6" s="21"/>
      <c r="C6" s="21"/>
      <c r="D6" s="21"/>
      <c r="E6" s="21"/>
      <c r="F6" s="4"/>
      <c r="G6" s="4"/>
      <c r="H6" s="4"/>
      <c r="I6" s="4"/>
      <c r="J6" s="4"/>
      <c r="N6"/>
      <c r="O6"/>
      <c r="P6"/>
      <c r="Q6"/>
      <c r="R6"/>
      <c r="S6"/>
      <c r="T6"/>
    </row>
    <row r="7" spans="2:20" ht="13.5" customHeight="1">
      <c r="B7" s="8" t="s">
        <v>197</v>
      </c>
      <c r="C7" s="8" t="s">
        <v>198</v>
      </c>
      <c r="D7" s="8" t="s">
        <v>403</v>
      </c>
      <c r="E7" s="8" t="s">
        <v>404</v>
      </c>
      <c r="N7"/>
      <c r="O7"/>
      <c r="P7"/>
      <c r="Q7"/>
      <c r="R7"/>
      <c r="S7"/>
      <c r="T7"/>
    </row>
    <row r="8" spans="1:20" ht="13.5" customHeight="1">
      <c r="A8" s="6" t="s">
        <v>364</v>
      </c>
      <c r="B8" s="12"/>
      <c r="C8" s="12"/>
      <c r="D8" s="16">
        <v>3.6</v>
      </c>
      <c r="E8" s="12">
        <v>3.59363</v>
      </c>
      <c r="N8"/>
      <c r="O8"/>
      <c r="P8"/>
      <c r="Q8"/>
      <c r="R8"/>
      <c r="S8"/>
      <c r="T8"/>
    </row>
    <row r="9" spans="1:20" ht="13.5" customHeight="1">
      <c r="A9" s="6" t="s">
        <v>365</v>
      </c>
      <c r="B9" s="12"/>
      <c r="C9" s="12"/>
      <c r="D9" s="16">
        <v>7.3</v>
      </c>
      <c r="E9" s="12">
        <v>7.086449999999999</v>
      </c>
      <c r="N9"/>
      <c r="O9"/>
      <c r="P9"/>
      <c r="Q9"/>
      <c r="R9"/>
      <c r="S9"/>
      <c r="T9"/>
    </row>
    <row r="10" spans="1:20" ht="13.5" customHeight="1">
      <c r="A10" s="6" t="s">
        <v>366</v>
      </c>
      <c r="B10" s="12"/>
      <c r="C10" s="12"/>
      <c r="D10" s="16">
        <v>6.8</v>
      </c>
      <c r="E10" s="12">
        <v>6.11837</v>
      </c>
      <c r="N10"/>
      <c r="O10"/>
      <c r="P10"/>
      <c r="Q10"/>
      <c r="R10"/>
      <c r="S10"/>
      <c r="T10"/>
    </row>
    <row r="11" spans="1:20" ht="13.5" customHeight="1">
      <c r="A11" s="6" t="s">
        <v>367</v>
      </c>
      <c r="B11" s="12"/>
      <c r="C11" s="12"/>
      <c r="D11" s="16">
        <v>28.9</v>
      </c>
      <c r="E11" s="12">
        <v>27.50736</v>
      </c>
      <c r="N11"/>
      <c r="O11"/>
      <c r="P11"/>
      <c r="Q11"/>
      <c r="R11"/>
      <c r="S11"/>
      <c r="T11"/>
    </row>
    <row r="12" spans="1:20" ht="13.5" customHeight="1">
      <c r="A12" s="6" t="s">
        <v>368</v>
      </c>
      <c r="B12" s="12"/>
      <c r="C12" s="12"/>
      <c r="D12" s="16">
        <v>74.1</v>
      </c>
      <c r="E12" s="12">
        <v>66.49539</v>
      </c>
      <c r="N12"/>
      <c r="O12"/>
      <c r="P12"/>
      <c r="Q12"/>
      <c r="R12"/>
      <c r="S12"/>
      <c r="T12"/>
    </row>
    <row r="13" spans="1:20" ht="13.5" customHeight="1">
      <c r="A13" s="6" t="s">
        <v>369</v>
      </c>
      <c r="B13" s="12"/>
      <c r="C13" s="12"/>
      <c r="D13" s="16">
        <v>9.9</v>
      </c>
      <c r="E13" s="12">
        <v>9.4535</v>
      </c>
      <c r="N13"/>
      <c r="O13"/>
      <c r="P13"/>
      <c r="Q13"/>
      <c r="R13"/>
      <c r="S13"/>
      <c r="T13"/>
    </row>
    <row r="14" spans="1:20" ht="13.5" customHeight="1">
      <c r="A14" s="6" t="s">
        <v>389</v>
      </c>
      <c r="B14" s="12"/>
      <c r="C14" s="12"/>
      <c r="D14" s="16">
        <v>0.1</v>
      </c>
      <c r="E14" s="12">
        <v>0.075</v>
      </c>
      <c r="N14"/>
      <c r="O14"/>
      <c r="P14"/>
      <c r="Q14"/>
      <c r="R14"/>
      <c r="S14"/>
      <c r="T14"/>
    </row>
    <row r="15" spans="1:20" ht="13.5" customHeight="1">
      <c r="A15" s="6" t="s">
        <v>370</v>
      </c>
      <c r="B15" s="12"/>
      <c r="C15" s="12"/>
      <c r="D15" s="16">
        <v>18.6</v>
      </c>
      <c r="E15" s="12">
        <v>17.99464</v>
      </c>
      <c r="N15"/>
      <c r="O15"/>
      <c r="P15"/>
      <c r="Q15"/>
      <c r="R15"/>
      <c r="S15"/>
      <c r="T15"/>
    </row>
    <row r="16" spans="1:20" ht="13.5" customHeight="1">
      <c r="A16" s="6" t="s">
        <v>371</v>
      </c>
      <c r="B16" s="12"/>
      <c r="C16" s="12"/>
      <c r="D16" s="16">
        <v>117.6</v>
      </c>
      <c r="E16" s="12">
        <v>111.08847999999999</v>
      </c>
      <c r="N16"/>
      <c r="O16"/>
      <c r="P16"/>
      <c r="Q16"/>
      <c r="R16"/>
      <c r="S16"/>
      <c r="T16"/>
    </row>
    <row r="17" spans="1:20" ht="13.5" customHeight="1">
      <c r="A17" s="6" t="s">
        <v>372</v>
      </c>
      <c r="B17" s="12"/>
      <c r="C17" s="12"/>
      <c r="D17" s="14" t="s">
        <v>361</v>
      </c>
      <c r="E17" s="14" t="s">
        <v>361</v>
      </c>
      <c r="N17"/>
      <c r="O17"/>
      <c r="P17"/>
      <c r="Q17"/>
      <c r="R17"/>
      <c r="S17"/>
      <c r="T17"/>
    </row>
    <row r="18" spans="1:20" ht="13.5" customHeight="1">
      <c r="A18" s="6" t="s">
        <v>373</v>
      </c>
      <c r="B18" s="12"/>
      <c r="C18" s="12"/>
      <c r="D18" s="14" t="s">
        <v>361</v>
      </c>
      <c r="E18" s="14" t="s">
        <v>361</v>
      </c>
      <c r="N18"/>
      <c r="O18"/>
      <c r="P18"/>
      <c r="Q18"/>
      <c r="R18"/>
      <c r="S18"/>
      <c r="T18"/>
    </row>
    <row r="19" spans="1:20" ht="13.5" customHeight="1">
      <c r="A19" s="6" t="s">
        <v>374</v>
      </c>
      <c r="B19" s="12"/>
      <c r="C19" s="12"/>
      <c r="D19" s="16">
        <v>131.5</v>
      </c>
      <c r="E19" s="16">
        <v>127.30083</v>
      </c>
      <c r="N19"/>
      <c r="O19"/>
      <c r="P19"/>
      <c r="Q19"/>
      <c r="R19"/>
      <c r="S19"/>
      <c r="T19"/>
    </row>
    <row r="20" spans="1:20" ht="13.5" customHeight="1">
      <c r="A20" s="6" t="s">
        <v>375</v>
      </c>
      <c r="B20" s="12"/>
      <c r="C20" s="12"/>
      <c r="D20" s="16">
        <v>29.1</v>
      </c>
      <c r="E20" s="16">
        <v>27.076890000000002</v>
      </c>
      <c r="N20"/>
      <c r="O20"/>
      <c r="P20"/>
      <c r="Q20"/>
      <c r="R20"/>
      <c r="S20"/>
      <c r="T20"/>
    </row>
    <row r="21" spans="1:20" ht="13.5" customHeight="1">
      <c r="A21" s="6" t="s">
        <v>376</v>
      </c>
      <c r="B21" s="12"/>
      <c r="C21" s="12"/>
      <c r="D21" s="16">
        <v>3.3</v>
      </c>
      <c r="E21" s="16">
        <v>3.04882</v>
      </c>
      <c r="N21"/>
      <c r="O21"/>
      <c r="P21"/>
      <c r="Q21"/>
      <c r="R21"/>
      <c r="S21"/>
      <c r="T21"/>
    </row>
    <row r="22" spans="1:20" ht="13.5" customHeight="1">
      <c r="A22" s="6" t="s">
        <v>377</v>
      </c>
      <c r="B22" s="12"/>
      <c r="C22" s="12"/>
      <c r="D22" s="16">
        <v>173.1</v>
      </c>
      <c r="E22" s="16">
        <v>165.62175</v>
      </c>
      <c r="N22"/>
      <c r="O22"/>
      <c r="P22"/>
      <c r="Q22"/>
      <c r="R22"/>
      <c r="S22"/>
      <c r="T22"/>
    </row>
    <row r="23" spans="1:20" ht="13.5" customHeight="1">
      <c r="A23" s="6" t="s">
        <v>378</v>
      </c>
      <c r="B23" s="12"/>
      <c r="C23" s="12"/>
      <c r="D23" s="16">
        <v>0.8</v>
      </c>
      <c r="E23" s="16">
        <v>0.88409</v>
      </c>
      <c r="N23"/>
      <c r="O23"/>
      <c r="P23"/>
      <c r="Q23"/>
      <c r="R23"/>
      <c r="S23"/>
      <c r="T23"/>
    </row>
    <row r="24" spans="1:20" ht="13.5" customHeight="1">
      <c r="A24" s="6" t="s">
        <v>379</v>
      </c>
      <c r="B24" s="12"/>
      <c r="C24" s="12"/>
      <c r="D24" s="16">
        <v>0.4</v>
      </c>
      <c r="E24" s="16">
        <v>0.41585</v>
      </c>
      <c r="N24"/>
      <c r="O24"/>
      <c r="P24"/>
      <c r="Q24"/>
      <c r="R24"/>
      <c r="S24"/>
      <c r="T24"/>
    </row>
    <row r="25" spans="1:20" ht="13.5" customHeight="1">
      <c r="A25" s="6" t="s">
        <v>380</v>
      </c>
      <c r="B25" s="12"/>
      <c r="C25" s="12"/>
      <c r="D25" s="16">
        <v>3.1</v>
      </c>
      <c r="E25" s="16">
        <v>3.12717</v>
      </c>
      <c r="N25"/>
      <c r="O25"/>
      <c r="P25"/>
      <c r="Q25"/>
      <c r="R25"/>
      <c r="S25"/>
      <c r="T25"/>
    </row>
    <row r="26" spans="1:20" ht="13.5" customHeight="1">
      <c r="A26" s="6" t="s">
        <v>381</v>
      </c>
      <c r="B26" s="12"/>
      <c r="C26" s="12"/>
      <c r="D26" s="16">
        <v>492.6</v>
      </c>
      <c r="E26" s="16">
        <v>466.55099999999993</v>
      </c>
      <c r="N26"/>
      <c r="O26"/>
      <c r="P26"/>
      <c r="Q26"/>
      <c r="R26"/>
      <c r="S26"/>
      <c r="T26"/>
    </row>
    <row r="27" spans="1:5" ht="13.5" customHeight="1">
      <c r="A27" s="6" t="s">
        <v>382</v>
      </c>
      <c r="B27" s="12"/>
      <c r="C27" s="12"/>
      <c r="D27" s="14">
        <v>0</v>
      </c>
      <c r="E27" s="14" t="s">
        <v>361</v>
      </c>
    </row>
    <row r="28" spans="1:5" ht="13.5" customHeight="1">
      <c r="A28" s="6" t="s">
        <v>383</v>
      </c>
      <c r="B28" s="12"/>
      <c r="C28" s="12"/>
      <c r="D28" s="16">
        <v>223</v>
      </c>
      <c r="E28" s="12">
        <v>209.32237999999998</v>
      </c>
    </row>
    <row r="29" spans="1:5" ht="13.5" customHeight="1">
      <c r="A29" s="17" t="s">
        <v>199</v>
      </c>
      <c r="B29" s="42"/>
      <c r="C29" s="42"/>
      <c r="D29" s="42">
        <f>SUM(D8:D28)</f>
        <v>1323.8</v>
      </c>
      <c r="E29" s="42">
        <f>SUM(E8:E28)</f>
        <v>1252.7615999999998</v>
      </c>
    </row>
    <row r="30" spans="1:5" ht="13.5" customHeight="1">
      <c r="A30" s="17" t="s">
        <v>200</v>
      </c>
      <c r="B30" s="90">
        <v>6665.2</v>
      </c>
      <c r="C30" s="90">
        <v>6884.3</v>
      </c>
      <c r="D30" s="90">
        <v>6682.9</v>
      </c>
      <c r="E30" s="90">
        <v>6578.4</v>
      </c>
    </row>
    <row r="31" spans="1:10" s="116" customFormat="1" ht="13.5" customHeight="1">
      <c r="A31" s="114"/>
      <c r="B31" s="115"/>
      <c r="C31" s="115"/>
      <c r="D31" s="115"/>
      <c r="E31" s="115"/>
      <c r="G31" s="26"/>
      <c r="H31" s="115"/>
      <c r="I31" s="115"/>
      <c r="J31" s="115"/>
    </row>
    <row r="33" ht="12.75">
      <c r="A33" s="131">
        <v>2008</v>
      </c>
    </row>
    <row r="34" spans="2:5" ht="12.75">
      <c r="B34" s="8" t="s">
        <v>406</v>
      </c>
      <c r="C34" s="8" t="s">
        <v>409</v>
      </c>
      <c r="D34" s="8" t="s">
        <v>410</v>
      </c>
      <c r="E34" s="8" t="s">
        <v>411</v>
      </c>
    </row>
    <row r="35" spans="1:5" ht="12.75">
      <c r="A35" s="6" t="s">
        <v>364</v>
      </c>
      <c r="B35" s="12">
        <v>3.49865</v>
      </c>
      <c r="C35" s="12"/>
      <c r="D35" s="12"/>
      <c r="E35" s="12"/>
    </row>
    <row r="36" spans="1:5" ht="12.75">
      <c r="A36" s="6" t="s">
        <v>365</v>
      </c>
      <c r="B36" s="12">
        <v>6.9477199999999995</v>
      </c>
      <c r="C36" s="12"/>
      <c r="D36" s="12"/>
      <c r="E36" s="12"/>
    </row>
    <row r="37" spans="1:5" ht="12.75">
      <c r="A37" s="6" t="s">
        <v>366</v>
      </c>
      <c r="B37" s="12">
        <v>6.11837</v>
      </c>
      <c r="C37" s="16"/>
      <c r="D37" s="12"/>
      <c r="E37" s="12"/>
    </row>
    <row r="38" spans="1:5" ht="12.75">
      <c r="A38" s="6" t="s">
        <v>367</v>
      </c>
      <c r="B38" s="12">
        <v>24.948520000000002</v>
      </c>
      <c r="C38" s="16"/>
      <c r="D38" s="12"/>
      <c r="E38" s="12"/>
    </row>
    <row r="39" spans="1:5" ht="12.75">
      <c r="A39" s="6" t="s">
        <v>368</v>
      </c>
      <c r="B39" s="12">
        <v>63.72832</v>
      </c>
      <c r="C39" s="16"/>
      <c r="D39" s="12"/>
      <c r="E39" s="12"/>
    </row>
    <row r="40" spans="1:5" ht="12.75">
      <c r="A40" s="6" t="s">
        <v>369</v>
      </c>
      <c r="B40" s="12">
        <v>9.225200000000001</v>
      </c>
      <c r="C40" s="16"/>
      <c r="D40" s="12"/>
      <c r="E40" s="12"/>
    </row>
    <row r="41" spans="1:5" ht="12.75">
      <c r="A41" s="6" t="s">
        <v>389</v>
      </c>
      <c r="B41" s="12">
        <v>0.075</v>
      </c>
      <c r="C41" s="16"/>
      <c r="D41" s="12"/>
      <c r="E41" s="12"/>
    </row>
    <row r="42" spans="1:5" ht="12.75">
      <c r="A42" s="6" t="s">
        <v>370</v>
      </c>
      <c r="B42" s="12">
        <v>16.87452</v>
      </c>
      <c r="C42" s="16"/>
      <c r="D42" s="12"/>
      <c r="E42" s="12"/>
    </row>
    <row r="43" spans="1:5" ht="12.75">
      <c r="A43" s="6" t="s">
        <v>371</v>
      </c>
      <c r="B43" s="12">
        <v>105.87969</v>
      </c>
      <c r="C43" s="16"/>
      <c r="D43" s="12"/>
      <c r="E43" s="12"/>
    </row>
    <row r="44" spans="1:5" ht="12.75">
      <c r="A44" s="6" t="s">
        <v>372</v>
      </c>
      <c r="B44" s="14" t="s">
        <v>361</v>
      </c>
      <c r="C44" s="16"/>
      <c r="D44" s="12"/>
      <c r="E44" s="12"/>
    </row>
    <row r="45" spans="1:5" ht="12.75">
      <c r="A45" s="6" t="s">
        <v>373</v>
      </c>
      <c r="B45" s="14" t="s">
        <v>361</v>
      </c>
      <c r="C45" s="16"/>
      <c r="D45" s="12"/>
      <c r="E45" s="12"/>
    </row>
    <row r="46" spans="1:5" ht="12.75">
      <c r="A46" s="6" t="s">
        <v>374</v>
      </c>
      <c r="B46" s="16">
        <v>123.78551999999999</v>
      </c>
      <c r="C46" s="16"/>
      <c r="D46" s="12"/>
      <c r="E46" s="16"/>
    </row>
    <row r="47" spans="1:5" ht="12.75">
      <c r="A47" s="6" t="s">
        <v>375</v>
      </c>
      <c r="B47" s="16">
        <v>25.716070000000002</v>
      </c>
      <c r="C47" s="16"/>
      <c r="D47" s="12"/>
      <c r="E47" s="12"/>
    </row>
    <row r="48" spans="1:5" ht="12.75">
      <c r="A48" s="6" t="s">
        <v>376</v>
      </c>
      <c r="B48" s="16">
        <v>2.89072</v>
      </c>
      <c r="C48" s="16"/>
      <c r="D48" s="12"/>
      <c r="E48" s="12"/>
    </row>
    <row r="49" spans="1:5" ht="12.75">
      <c r="A49" s="6" t="s">
        <v>377</v>
      </c>
      <c r="B49" s="16">
        <v>159.67896000000002</v>
      </c>
      <c r="C49" s="16"/>
      <c r="D49" s="12"/>
      <c r="E49" s="12"/>
    </row>
    <row r="50" spans="1:5" ht="12.75">
      <c r="A50" s="6" t="s">
        <v>378</v>
      </c>
      <c r="B50" s="16">
        <v>0.87839</v>
      </c>
      <c r="C50" s="16"/>
      <c r="D50" s="12"/>
      <c r="E50" s="12"/>
    </row>
    <row r="51" spans="1:5" ht="12.75">
      <c r="A51" s="6" t="s">
        <v>379</v>
      </c>
      <c r="B51" s="16">
        <v>0.41585</v>
      </c>
      <c r="C51" s="16"/>
      <c r="D51" s="12"/>
      <c r="E51" s="12"/>
    </row>
    <row r="52" spans="1:5" ht="12.75">
      <c r="A52" s="6" t="s">
        <v>380</v>
      </c>
      <c r="B52" s="16">
        <v>3.12717</v>
      </c>
      <c r="C52" s="16"/>
      <c r="D52" s="12"/>
      <c r="E52" s="12"/>
    </row>
    <row r="53" spans="1:5" ht="12.75">
      <c r="A53" s="6" t="s">
        <v>381</v>
      </c>
      <c r="B53" s="16">
        <v>451.52282</v>
      </c>
      <c r="C53" s="12"/>
      <c r="D53" s="12"/>
      <c r="E53" s="12"/>
    </row>
    <row r="54" spans="1:5" ht="12.75">
      <c r="A54" s="6" t="s">
        <v>382</v>
      </c>
      <c r="B54" s="10" t="s">
        <v>361</v>
      </c>
      <c r="C54" s="12"/>
      <c r="D54" s="12"/>
      <c r="E54" s="12"/>
    </row>
    <row r="55" spans="1:5" ht="12.75">
      <c r="A55" s="6" t="s">
        <v>383</v>
      </c>
      <c r="B55" s="12">
        <v>205.76907999999997</v>
      </c>
      <c r="C55" s="12"/>
      <c r="D55" s="12"/>
      <c r="E55" s="12"/>
    </row>
    <row r="56" spans="1:5" ht="14.25">
      <c r="A56" s="17" t="s">
        <v>199</v>
      </c>
      <c r="B56" s="42">
        <f>SUM(B35:B55)</f>
        <v>1211.0805699999999</v>
      </c>
      <c r="C56" s="42"/>
      <c r="D56" s="42"/>
      <c r="E56" s="42"/>
    </row>
    <row r="57" spans="1:5" ht="14.25">
      <c r="A57" s="17" t="s">
        <v>200</v>
      </c>
      <c r="B57" s="90">
        <v>6255.36</v>
      </c>
      <c r="C57" s="42"/>
      <c r="D57" s="42"/>
      <c r="E57" s="42"/>
    </row>
    <row r="59" ht="12.75">
      <c r="A59" s="129" t="s">
        <v>640</v>
      </c>
    </row>
    <row r="60" ht="12.75">
      <c r="A60" s="3" t="s">
        <v>349</v>
      </c>
    </row>
    <row r="61" ht="12.75">
      <c r="A61" s="3" t="s">
        <v>350</v>
      </c>
    </row>
    <row r="62" ht="12.75">
      <c r="A62" s="3" t="s">
        <v>351</v>
      </c>
    </row>
    <row r="63" ht="12.75">
      <c r="A63" s="3" t="s">
        <v>352</v>
      </c>
    </row>
    <row r="92" spans="13:16" ht="38.25">
      <c r="M92" s="96" t="s">
        <v>472</v>
      </c>
      <c r="N92" s="97"/>
      <c r="O92" s="97"/>
      <c r="P92" s="97"/>
    </row>
    <row r="93" spans="13:16" ht="12.75">
      <c r="M93" s="6"/>
      <c r="N93" s="33">
        <v>39355</v>
      </c>
      <c r="O93" s="33">
        <v>39515</v>
      </c>
      <c r="P93" s="34" t="s">
        <v>390</v>
      </c>
    </row>
    <row r="94" spans="13:16" ht="12.75">
      <c r="M94" s="6" t="s">
        <v>391</v>
      </c>
      <c r="N94" s="30">
        <v>1057.7</v>
      </c>
      <c r="O94" s="30">
        <v>876.3986</v>
      </c>
      <c r="P94" s="35">
        <f>((O94-N94)/N94)</f>
        <v>-0.1714109861019193</v>
      </c>
    </row>
    <row r="95" spans="13:16" ht="12.75">
      <c r="M95" s="6" t="s">
        <v>392</v>
      </c>
      <c r="N95" s="30">
        <v>69.9</v>
      </c>
      <c r="O95" s="30">
        <v>69.83752</v>
      </c>
      <c r="P95" s="35">
        <f aca="true" t="shared" si="0" ref="P95:P105">((O95-N95)/N95)</f>
        <v>-0.0008938483547926733</v>
      </c>
    </row>
    <row r="96" spans="13:16" ht="12.75">
      <c r="M96" s="6" t="s">
        <v>393</v>
      </c>
      <c r="N96" s="30">
        <v>78.1</v>
      </c>
      <c r="O96" s="30">
        <v>56.70529</v>
      </c>
      <c r="P96" s="35">
        <f t="shared" si="0"/>
        <v>-0.2739399487836107</v>
      </c>
    </row>
    <row r="97" spans="13:16" ht="12.75">
      <c r="M97" s="6" t="s">
        <v>394</v>
      </c>
      <c r="N97" s="30">
        <v>62.4</v>
      </c>
      <c r="O97" s="30">
        <v>51.79303</v>
      </c>
      <c r="P97" s="35">
        <f t="shared" si="0"/>
        <v>-0.16998349358974355</v>
      </c>
    </row>
    <row r="98" spans="13:16" ht="12.75">
      <c r="M98" s="6" t="s">
        <v>395</v>
      </c>
      <c r="N98" s="30">
        <v>12.8</v>
      </c>
      <c r="O98" s="30">
        <v>10.39011</v>
      </c>
      <c r="P98" s="35">
        <f t="shared" si="0"/>
        <v>-0.18827265625000006</v>
      </c>
    </row>
    <row r="99" spans="13:16" ht="12.75">
      <c r="M99" s="6" t="s">
        <v>396</v>
      </c>
      <c r="N99" s="30">
        <v>0.9</v>
      </c>
      <c r="O99" s="30">
        <v>0.9381</v>
      </c>
      <c r="P99" s="35">
        <f t="shared" si="0"/>
        <v>0.042333333333333355</v>
      </c>
    </row>
    <row r="100" spans="13:16" ht="12.75">
      <c r="M100" s="6" t="s">
        <v>397</v>
      </c>
      <c r="N100" s="30">
        <v>0.4</v>
      </c>
      <c r="O100" s="30">
        <v>0.34942</v>
      </c>
      <c r="P100" s="35">
        <f t="shared" si="0"/>
        <v>-0.12645000000000003</v>
      </c>
    </row>
    <row r="101" spans="13:16" ht="12.75">
      <c r="M101" s="6" t="s">
        <v>398</v>
      </c>
      <c r="N101" s="30">
        <v>0.5</v>
      </c>
      <c r="O101" s="30">
        <v>0.71668</v>
      </c>
      <c r="P101" s="35">
        <f t="shared" si="0"/>
        <v>0.43335999999999997</v>
      </c>
    </row>
    <row r="102" spans="13:16" ht="12.75">
      <c r="M102" s="6" t="s">
        <v>399</v>
      </c>
      <c r="N102" s="30">
        <v>0.7</v>
      </c>
      <c r="O102" s="30">
        <v>0.11942</v>
      </c>
      <c r="P102" s="35">
        <f t="shared" si="0"/>
        <v>-0.8294</v>
      </c>
    </row>
    <row r="103" spans="13:16" ht="12.75">
      <c r="M103" s="6" t="s">
        <v>400</v>
      </c>
      <c r="N103" s="30">
        <v>40.2</v>
      </c>
      <c r="O103" s="30">
        <v>128.25176</v>
      </c>
      <c r="P103" s="35">
        <f t="shared" si="0"/>
        <v>2.1903422885572135</v>
      </c>
    </row>
    <row r="104" spans="13:16" ht="12.75">
      <c r="M104" s="6" t="s">
        <v>473</v>
      </c>
      <c r="N104" s="30">
        <v>0.3</v>
      </c>
      <c r="O104" s="30">
        <v>0.14638</v>
      </c>
      <c r="P104" s="35">
        <f t="shared" si="0"/>
        <v>-0.5120666666666667</v>
      </c>
    </row>
    <row r="105" spans="13:16" ht="14.25">
      <c r="M105" s="98" t="s">
        <v>474</v>
      </c>
      <c r="N105" s="32">
        <v>1323.8</v>
      </c>
      <c r="O105" s="32">
        <f>SUM(O94:O104)</f>
        <v>1195.6463099999999</v>
      </c>
      <c r="P105" s="35">
        <f t="shared" si="0"/>
        <v>-0.09680744070101231</v>
      </c>
    </row>
  </sheetData>
  <printOptions/>
  <pageMargins left="0.75" right="0.75" top="1" bottom="1" header="0.5" footer="0.5"/>
  <pageSetup fitToHeight="1" fitToWidth="1" horizontalDpi="1200" verticalDpi="1200" orientation="portrait" scale="46"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zoomScale="85" zoomScaleNormal="85" workbookViewId="0" topLeftCell="A1">
      <selection activeCell="C2" sqref="C2"/>
    </sheetView>
  </sheetViews>
  <sheetFormatPr defaultColWidth="9.140625" defaultRowHeight="12.75"/>
  <cols>
    <col min="1" max="1" width="16.28125" style="0" bestFit="1" customWidth="1"/>
    <col min="2" max="2" width="9.57421875" style="0" bestFit="1" customWidth="1"/>
    <col min="6" max="7" width="11.421875" style="0" bestFit="1" customWidth="1"/>
    <col min="8" max="8" width="9.28125" style="0" bestFit="1" customWidth="1"/>
  </cols>
  <sheetData>
    <row r="1" ht="12.75">
      <c r="A1" s="7" t="s">
        <v>543</v>
      </c>
    </row>
    <row r="4" s="3" customFormat="1" ht="13.5" customHeight="1">
      <c r="A4" s="7" t="s">
        <v>41</v>
      </c>
    </row>
    <row r="5" spans="1:10" s="3" customFormat="1" ht="13.5" customHeight="1">
      <c r="A5" s="6" t="s">
        <v>544</v>
      </c>
      <c r="F5"/>
      <c r="G5"/>
      <c r="H5"/>
      <c r="I5"/>
      <c r="J5"/>
    </row>
    <row r="6" spans="1:10" s="3" customFormat="1" ht="13.5" customHeight="1">
      <c r="A6" s="6"/>
      <c r="B6" s="33" t="s">
        <v>406</v>
      </c>
      <c r="E6" s="100"/>
      <c r="F6" s="100"/>
      <c r="G6" s="100"/>
      <c r="H6"/>
      <c r="I6"/>
      <c r="J6"/>
    </row>
    <row r="7" spans="1:10" s="3" customFormat="1" ht="13.5" customHeight="1">
      <c r="A7" s="6" t="s">
        <v>391</v>
      </c>
      <c r="B7" s="104">
        <v>0.8545430798032128</v>
      </c>
      <c r="E7" s="100"/>
      <c r="F7" s="100"/>
      <c r="G7" s="100"/>
      <c r="H7"/>
      <c r="I7"/>
      <c r="J7"/>
    </row>
    <row r="8" spans="1:8" s="3" customFormat="1" ht="13.5" customHeight="1">
      <c r="A8" s="6" t="s">
        <v>392</v>
      </c>
      <c r="B8" s="104">
        <v>0.052244329313422426</v>
      </c>
      <c r="E8" s="100"/>
      <c r="F8" s="102"/>
      <c r="G8" s="102"/>
      <c r="H8"/>
    </row>
    <row r="9" spans="1:8" s="3" customFormat="1" ht="13.5" customHeight="1">
      <c r="A9" s="6" t="s">
        <v>393</v>
      </c>
      <c r="B9" s="104">
        <v>0.04366755191780224</v>
      </c>
      <c r="E9" s="100"/>
      <c r="F9" s="102"/>
      <c r="G9" s="102"/>
      <c r="H9"/>
    </row>
    <row r="10" spans="1:8" s="3" customFormat="1" ht="13.5" customHeight="1">
      <c r="A10" s="6" t="s">
        <v>394</v>
      </c>
      <c r="B10" s="104">
        <v>0.03853019286864904</v>
      </c>
      <c r="E10" s="100"/>
      <c r="F10" s="102"/>
      <c r="G10" s="102"/>
      <c r="H10"/>
    </row>
    <row r="11" spans="1:8" s="3" customFormat="1" ht="13.5" customHeight="1">
      <c r="A11" s="6" t="s">
        <v>395</v>
      </c>
      <c r="B11" s="104">
        <v>0.008402629631242107</v>
      </c>
      <c r="E11" s="100"/>
      <c r="F11" s="102"/>
      <c r="G11" s="102"/>
      <c r="H11"/>
    </row>
    <row r="12" spans="1:8" s="3" customFormat="1" ht="13.5" customHeight="1">
      <c r="A12" s="6" t="s">
        <v>396</v>
      </c>
      <c r="B12" s="104">
        <v>0.0010448865862684486</v>
      </c>
      <c r="E12" s="100"/>
      <c r="F12" s="102"/>
      <c r="G12" s="102"/>
      <c r="H12"/>
    </row>
    <row r="13" spans="1:8" s="3" customFormat="1" ht="13.5" customHeight="1">
      <c r="A13" s="6" t="s">
        <v>397</v>
      </c>
      <c r="B13" s="104">
        <v>0.0005224432931342243</v>
      </c>
      <c r="E13" s="100"/>
      <c r="F13" s="102"/>
      <c r="G13" s="102"/>
      <c r="H13"/>
    </row>
    <row r="14" spans="1:8" s="3" customFormat="1" ht="13.5" customHeight="1">
      <c r="A14" s="6" t="s">
        <v>398</v>
      </c>
      <c r="B14" s="104">
        <v>0.0003482955287561495</v>
      </c>
      <c r="E14" s="100"/>
      <c r="F14" s="102"/>
      <c r="G14" s="102"/>
      <c r="H14"/>
    </row>
    <row r="15" spans="1:8" s="3" customFormat="1" ht="13.5" customHeight="1">
      <c r="A15" s="6" t="s">
        <v>399</v>
      </c>
      <c r="B15" s="104">
        <v>0.000696591057512299</v>
      </c>
      <c r="E15" s="100"/>
      <c r="F15" s="102"/>
      <c r="G15" s="102"/>
      <c r="H15"/>
    </row>
    <row r="16" spans="1:8" s="3" customFormat="1" ht="13.5" customHeight="1">
      <c r="A16" s="17" t="s">
        <v>359</v>
      </c>
      <c r="B16" s="104">
        <v>1</v>
      </c>
      <c r="E16" s="100"/>
      <c r="F16" s="102"/>
      <c r="G16" s="102"/>
      <c r="H16"/>
    </row>
    <row r="17" spans="6:7" ht="12.75">
      <c r="F17" s="101"/>
      <c r="G17" s="101"/>
    </row>
    <row r="18" ht="14.25">
      <c r="A18" s="26" t="s">
        <v>42</v>
      </c>
    </row>
    <row r="19" ht="12.75">
      <c r="A19" s="6" t="s">
        <v>544</v>
      </c>
    </row>
    <row r="20" spans="1:2" ht="12.75">
      <c r="A20" s="6"/>
      <c r="B20" s="33" t="s">
        <v>406</v>
      </c>
    </row>
    <row r="21" spans="1:2" ht="12.75">
      <c r="A21" s="6" t="s">
        <v>391</v>
      </c>
      <c r="B21" s="104">
        <v>0.8176445383490197</v>
      </c>
    </row>
    <row r="22" spans="1:2" ht="12.75">
      <c r="A22" s="6" t="s">
        <v>392</v>
      </c>
      <c r="B22" s="104">
        <v>0.05373738567692559</v>
      </c>
    </row>
    <row r="23" spans="1:2" ht="12.75">
      <c r="A23" s="6" t="s">
        <v>393</v>
      </c>
      <c r="B23" s="104">
        <v>0.039479322114034966</v>
      </c>
    </row>
    <row r="24" spans="1:2" ht="12.75">
      <c r="A24" s="6" t="s">
        <v>394</v>
      </c>
      <c r="B24" s="104">
        <v>0.04819668740119089</v>
      </c>
    </row>
    <row r="25" spans="1:2" ht="12.75">
      <c r="A25" s="6" t="s">
        <v>395</v>
      </c>
      <c r="B25" s="104">
        <v>0.014139861999674949</v>
      </c>
    </row>
    <row r="26" spans="1:2" ht="12.75">
      <c r="A26" s="6" t="s">
        <v>396</v>
      </c>
      <c r="B26" s="104">
        <v>0.010918869402047846</v>
      </c>
    </row>
    <row r="27" spans="1:2" ht="12.75">
      <c r="A27" s="6" t="s">
        <v>397</v>
      </c>
      <c r="B27" s="104">
        <v>0.006648837930881638</v>
      </c>
    </row>
    <row r="28" spans="1:2" ht="12.75">
      <c r="A28" s="6" t="s">
        <v>398</v>
      </c>
      <c r="B28" s="104">
        <v>0.0047280625286269425</v>
      </c>
    </row>
    <row r="29" spans="1:2" ht="12.75">
      <c r="A29" s="6" t="s">
        <v>399</v>
      </c>
      <c r="B29" s="104">
        <v>0.004506434597597554</v>
      </c>
    </row>
    <row r="30" spans="1:2" ht="14.25">
      <c r="A30" s="17" t="s">
        <v>359</v>
      </c>
      <c r="B30" s="104">
        <v>1</v>
      </c>
    </row>
    <row r="32" spans="1:3" ht="30.75" customHeight="1">
      <c r="A32" s="166" t="s">
        <v>478</v>
      </c>
      <c r="B32" s="166"/>
      <c r="C32" s="166"/>
    </row>
    <row r="33" spans="1:3" ht="26.25" customHeight="1">
      <c r="A33" s="166" t="s">
        <v>479</v>
      </c>
      <c r="B33" s="166"/>
      <c r="C33" s="166"/>
    </row>
    <row r="34" ht="12.75">
      <c r="A34" s="1" t="s">
        <v>545</v>
      </c>
    </row>
  </sheetData>
  <mergeCells count="2">
    <mergeCell ref="A32:C32"/>
    <mergeCell ref="A33:C33"/>
  </mergeCells>
  <printOptions/>
  <pageMargins left="0.75" right="0.75" top="1" bottom="1" header="0.5" footer="0.5"/>
  <pageSetup fitToHeight="1" fitToWidth="1" horizontalDpi="1200" verticalDpi="1200" orientation="portrait" scale="86" r:id="rId1"/>
</worksheet>
</file>

<file path=xl/worksheets/sheet8.xml><?xml version="1.0" encoding="utf-8"?>
<worksheet xmlns="http://schemas.openxmlformats.org/spreadsheetml/2006/main" xmlns:r="http://schemas.openxmlformats.org/officeDocument/2006/relationships">
  <dimension ref="A1:W71"/>
  <sheetViews>
    <sheetView zoomScale="85" zoomScaleNormal="85" workbookViewId="0" topLeftCell="A23">
      <selection activeCell="A70" sqref="A70:IV70"/>
    </sheetView>
  </sheetViews>
  <sheetFormatPr defaultColWidth="9.140625" defaultRowHeight="12.75"/>
  <cols>
    <col min="1" max="1" width="24.28125" style="0" customWidth="1"/>
    <col min="2" max="2" width="8.57421875" style="47" bestFit="1" customWidth="1"/>
    <col min="3" max="3" width="12.421875" style="47" customWidth="1"/>
    <col min="4" max="4" width="16.7109375" style="47" bestFit="1" customWidth="1"/>
    <col min="5" max="5" width="8.57421875" style="47" bestFit="1" customWidth="1"/>
    <col min="6" max="6" width="7.140625" style="47" bestFit="1" customWidth="1"/>
    <col min="7" max="7" width="19.00390625" style="0" bestFit="1" customWidth="1"/>
    <col min="8" max="8" width="12.8515625" style="0" hidden="1" customWidth="1"/>
    <col min="9" max="10" width="7.00390625" style="0" hidden="1" customWidth="1"/>
  </cols>
  <sheetData>
    <row r="1" ht="12.75">
      <c r="A1" s="7" t="s">
        <v>543</v>
      </c>
    </row>
    <row r="2" ht="14.25">
      <c r="A2" s="6" t="s">
        <v>659</v>
      </c>
    </row>
    <row r="4" ht="12.75">
      <c r="A4" s="7" t="s">
        <v>43</v>
      </c>
    </row>
    <row r="6" spans="1:14" ht="12.75">
      <c r="A6" s="2" t="s">
        <v>404</v>
      </c>
      <c r="B6" s="156"/>
      <c r="C6" s="156"/>
      <c r="D6" s="156"/>
      <c r="F6" s="156"/>
      <c r="G6" s="6"/>
      <c r="H6" s="6"/>
      <c r="I6" s="6"/>
      <c r="J6" s="6"/>
      <c r="N6" s="6"/>
    </row>
    <row r="7" ht="12.75">
      <c r="N7" s="6"/>
    </row>
    <row r="8" spans="2:23" s="3" customFormat="1" ht="13.5" customHeight="1">
      <c r="B8" s="8" t="s">
        <v>427</v>
      </c>
      <c r="C8" s="22" t="s">
        <v>426</v>
      </c>
      <c r="D8" s="29" t="s">
        <v>360</v>
      </c>
      <c r="E8" s="22" t="s">
        <v>388</v>
      </c>
      <c r="F8" s="29" t="s">
        <v>201</v>
      </c>
      <c r="G8" s="9" t="s">
        <v>202</v>
      </c>
      <c r="K8" s="6"/>
      <c r="M8"/>
      <c r="N8"/>
      <c r="O8"/>
      <c r="P8"/>
      <c r="Q8"/>
      <c r="R8"/>
      <c r="S8"/>
      <c r="T8"/>
      <c r="U8"/>
      <c r="V8"/>
      <c r="W8"/>
    </row>
    <row r="9" spans="1:23" s="3" customFormat="1" ht="13.5" customHeight="1">
      <c r="A9" s="6" t="s">
        <v>364</v>
      </c>
      <c r="B9" s="157">
        <v>1.02922</v>
      </c>
      <c r="C9" s="157">
        <v>0</v>
      </c>
      <c r="D9" s="157">
        <v>0.24372</v>
      </c>
      <c r="E9" s="157">
        <v>2.32069</v>
      </c>
      <c r="F9" s="4" t="s">
        <v>361</v>
      </c>
      <c r="G9" s="32">
        <f aca="true" t="shared" si="0" ref="G9:G28">SUM(B9:F9)</f>
        <v>3.59363</v>
      </c>
      <c r="K9" s="6"/>
      <c r="M9"/>
      <c r="N9"/>
      <c r="O9"/>
      <c r="P9"/>
      <c r="Q9"/>
      <c r="R9"/>
      <c r="S9"/>
      <c r="T9"/>
      <c r="U9"/>
      <c r="V9"/>
      <c r="W9"/>
    </row>
    <row r="10" spans="1:23" s="3" customFormat="1" ht="13.5" customHeight="1">
      <c r="A10" s="6" t="s">
        <v>365</v>
      </c>
      <c r="B10" s="157">
        <v>0.29384</v>
      </c>
      <c r="C10" s="157">
        <v>0.042</v>
      </c>
      <c r="D10" s="157">
        <v>0.1085</v>
      </c>
      <c r="E10" s="157">
        <v>6.64211</v>
      </c>
      <c r="F10" s="4" t="s">
        <v>361</v>
      </c>
      <c r="G10" s="32">
        <f t="shared" si="0"/>
        <v>7.086449999999999</v>
      </c>
      <c r="M10"/>
      <c r="N10"/>
      <c r="O10"/>
      <c r="P10"/>
      <c r="Q10"/>
      <c r="R10"/>
      <c r="S10"/>
      <c r="T10"/>
      <c r="U10"/>
      <c r="V10"/>
      <c r="W10"/>
    </row>
    <row r="11" spans="1:23" s="3" customFormat="1" ht="13.5" customHeight="1">
      <c r="A11" s="6" t="s">
        <v>366</v>
      </c>
      <c r="B11" s="157">
        <v>0</v>
      </c>
      <c r="C11" s="157">
        <v>5.86212</v>
      </c>
      <c r="D11" s="157">
        <v>0</v>
      </c>
      <c r="E11" s="157">
        <v>0.25625</v>
      </c>
      <c r="F11" s="4" t="s">
        <v>361</v>
      </c>
      <c r="G11" s="32">
        <f t="shared" si="0"/>
        <v>6.11837</v>
      </c>
      <c r="M11"/>
      <c r="N11"/>
      <c r="O11"/>
      <c r="P11"/>
      <c r="Q11"/>
      <c r="R11"/>
      <c r="S11"/>
      <c r="T11"/>
      <c r="U11"/>
      <c r="V11"/>
      <c r="W11"/>
    </row>
    <row r="12" spans="1:23" s="3" customFormat="1" ht="13.5" customHeight="1">
      <c r="A12" s="6" t="s">
        <v>367</v>
      </c>
      <c r="B12" s="157">
        <v>6.369649999999999</v>
      </c>
      <c r="C12" s="157">
        <v>0.80159</v>
      </c>
      <c r="D12" s="157">
        <v>3.86902</v>
      </c>
      <c r="E12" s="157">
        <v>16.4671</v>
      </c>
      <c r="F12" s="4" t="s">
        <v>361</v>
      </c>
      <c r="G12" s="32">
        <f t="shared" si="0"/>
        <v>27.50736</v>
      </c>
      <c r="M12"/>
      <c r="N12"/>
      <c r="O12"/>
      <c r="P12"/>
      <c r="Q12"/>
      <c r="R12"/>
      <c r="S12"/>
      <c r="T12"/>
      <c r="U12"/>
      <c r="V12"/>
      <c r="W12"/>
    </row>
    <row r="13" spans="1:23" s="3" customFormat="1" ht="13.5" customHeight="1">
      <c r="A13" s="6" t="s">
        <v>368</v>
      </c>
      <c r="B13" s="157">
        <v>27.184269999999998</v>
      </c>
      <c r="C13" s="157">
        <v>14.5882</v>
      </c>
      <c r="D13" s="157">
        <v>18.96454</v>
      </c>
      <c r="E13" s="157">
        <v>5.66428</v>
      </c>
      <c r="F13" s="158">
        <v>0.1</v>
      </c>
      <c r="G13" s="32">
        <f t="shared" si="0"/>
        <v>66.50129</v>
      </c>
      <c r="M13"/>
      <c r="N13"/>
      <c r="O13"/>
      <c r="P13"/>
      <c r="Q13"/>
      <c r="R13"/>
      <c r="S13"/>
      <c r="T13"/>
      <c r="U13"/>
      <c r="V13"/>
      <c r="W13"/>
    </row>
    <row r="14" spans="1:23" s="3" customFormat="1" ht="13.5" customHeight="1">
      <c r="A14" s="6" t="s">
        <v>369</v>
      </c>
      <c r="B14" s="157">
        <v>1.3245</v>
      </c>
      <c r="C14" s="157">
        <v>2.25</v>
      </c>
      <c r="D14" s="157">
        <v>0</v>
      </c>
      <c r="E14" s="157">
        <v>5.879</v>
      </c>
      <c r="F14" s="4" t="s">
        <v>361</v>
      </c>
      <c r="G14" s="32">
        <f t="shared" si="0"/>
        <v>9.4535</v>
      </c>
      <c r="M14"/>
      <c r="N14"/>
      <c r="O14"/>
      <c r="P14"/>
      <c r="Q14"/>
      <c r="R14"/>
      <c r="S14"/>
      <c r="T14"/>
      <c r="U14"/>
      <c r="V14"/>
      <c r="W14"/>
    </row>
    <row r="15" spans="1:23" s="3" customFormat="1" ht="13.5" customHeight="1">
      <c r="A15" s="6" t="s">
        <v>389</v>
      </c>
      <c r="B15" s="157">
        <v>0</v>
      </c>
      <c r="C15" s="157">
        <v>0</v>
      </c>
      <c r="D15" s="157">
        <v>0</v>
      </c>
      <c r="E15" s="157">
        <v>0.075</v>
      </c>
      <c r="F15" s="4" t="s">
        <v>361</v>
      </c>
      <c r="G15" s="32">
        <f t="shared" si="0"/>
        <v>0.075</v>
      </c>
      <c r="M15"/>
      <c r="N15"/>
      <c r="O15"/>
      <c r="P15"/>
      <c r="Q15"/>
      <c r="R15"/>
      <c r="S15"/>
      <c r="T15"/>
      <c r="U15"/>
      <c r="V15"/>
      <c r="W15"/>
    </row>
    <row r="16" spans="1:23" s="3" customFormat="1" ht="13.5" customHeight="1">
      <c r="A16" s="6" t="s">
        <v>370</v>
      </c>
      <c r="B16" s="157">
        <v>0</v>
      </c>
      <c r="C16" s="157">
        <v>2.01964</v>
      </c>
      <c r="D16" s="157">
        <v>0.375</v>
      </c>
      <c r="E16" s="157">
        <v>15.6</v>
      </c>
      <c r="F16" s="4" t="s">
        <v>361</v>
      </c>
      <c r="G16" s="32">
        <f t="shared" si="0"/>
        <v>17.99464</v>
      </c>
      <c r="M16"/>
      <c r="N16"/>
      <c r="O16"/>
      <c r="P16"/>
      <c r="Q16"/>
      <c r="R16"/>
      <c r="S16"/>
      <c r="T16"/>
      <c r="U16"/>
      <c r="V16"/>
      <c r="W16"/>
    </row>
    <row r="17" spans="1:23" s="19" customFormat="1" ht="13.5" customHeight="1">
      <c r="A17" s="6" t="s">
        <v>371</v>
      </c>
      <c r="B17" s="157">
        <v>50.92858</v>
      </c>
      <c r="C17" s="157">
        <v>4.36414</v>
      </c>
      <c r="D17" s="157">
        <v>3.93474</v>
      </c>
      <c r="E17" s="157">
        <v>49.69637</v>
      </c>
      <c r="F17" s="158">
        <v>2.2</v>
      </c>
      <c r="G17" s="32">
        <f t="shared" si="0"/>
        <v>111.12383</v>
      </c>
      <c r="M17"/>
      <c r="N17"/>
      <c r="O17"/>
      <c r="P17"/>
      <c r="Q17"/>
      <c r="R17"/>
      <c r="S17"/>
      <c r="T17"/>
      <c r="U17"/>
      <c r="V17"/>
      <c r="W17"/>
    </row>
    <row r="18" spans="1:23" s="19" customFormat="1" ht="13.5" customHeight="1">
      <c r="A18" s="6" t="s">
        <v>372</v>
      </c>
      <c r="B18" s="4" t="s">
        <v>361</v>
      </c>
      <c r="C18" s="4" t="s">
        <v>361</v>
      </c>
      <c r="D18" s="4" t="s">
        <v>361</v>
      </c>
      <c r="E18" s="4" t="s">
        <v>361</v>
      </c>
      <c r="F18" s="4" t="s">
        <v>361</v>
      </c>
      <c r="G18" s="32">
        <f t="shared" si="0"/>
        <v>0</v>
      </c>
      <c r="M18"/>
      <c r="N18"/>
      <c r="O18"/>
      <c r="P18"/>
      <c r="Q18"/>
      <c r="R18"/>
      <c r="S18"/>
      <c r="T18"/>
      <c r="U18"/>
      <c r="V18"/>
      <c r="W18"/>
    </row>
    <row r="19" spans="1:23" s="19" customFormat="1" ht="13.5" customHeight="1">
      <c r="A19" s="6" t="s">
        <v>373</v>
      </c>
      <c r="B19" s="4" t="s">
        <v>361</v>
      </c>
      <c r="C19" s="4" t="s">
        <v>361</v>
      </c>
      <c r="D19" s="4" t="s">
        <v>361</v>
      </c>
      <c r="E19" s="4" t="s">
        <v>361</v>
      </c>
      <c r="F19" s="4" t="s">
        <v>361</v>
      </c>
      <c r="G19" s="32">
        <f t="shared" si="0"/>
        <v>0</v>
      </c>
      <c r="M19"/>
      <c r="N19"/>
      <c r="O19"/>
      <c r="P19"/>
      <c r="Q19"/>
      <c r="R19"/>
      <c r="S19"/>
      <c r="T19"/>
      <c r="U19"/>
      <c r="V19"/>
      <c r="W19"/>
    </row>
    <row r="20" spans="1:23" s="3" customFormat="1" ht="13.5" customHeight="1">
      <c r="A20" s="6" t="s">
        <v>374</v>
      </c>
      <c r="B20" s="157">
        <v>2.89762</v>
      </c>
      <c r="C20" s="157">
        <v>9.73948</v>
      </c>
      <c r="D20" s="157">
        <v>7.73257</v>
      </c>
      <c r="E20" s="157">
        <v>106.93116</v>
      </c>
      <c r="F20" s="4" t="s">
        <v>361</v>
      </c>
      <c r="G20" s="32">
        <f t="shared" si="0"/>
        <v>127.30083</v>
      </c>
      <c r="M20"/>
      <c r="N20"/>
      <c r="O20"/>
      <c r="P20"/>
      <c r="Q20"/>
      <c r="R20"/>
      <c r="S20"/>
      <c r="T20"/>
      <c r="U20"/>
      <c r="V20"/>
      <c r="W20"/>
    </row>
    <row r="21" spans="1:23" s="3" customFormat="1" ht="13.5" customHeight="1">
      <c r="A21" s="6" t="s">
        <v>375</v>
      </c>
      <c r="B21" s="157">
        <v>2.2495000000000003</v>
      </c>
      <c r="C21" s="157">
        <v>1.36862</v>
      </c>
      <c r="D21" s="157">
        <v>0</v>
      </c>
      <c r="E21" s="157">
        <v>23.45877</v>
      </c>
      <c r="F21" s="4" t="s">
        <v>361</v>
      </c>
      <c r="G21" s="32">
        <f t="shared" si="0"/>
        <v>27.076890000000002</v>
      </c>
      <c r="M21"/>
      <c r="N21"/>
      <c r="O21"/>
      <c r="P21"/>
      <c r="Q21"/>
      <c r="R21"/>
      <c r="S21"/>
      <c r="T21"/>
      <c r="U21"/>
      <c r="V21"/>
      <c r="W21"/>
    </row>
    <row r="22" spans="1:23" s="3" customFormat="1" ht="13.5" customHeight="1">
      <c r="A22" s="6" t="s">
        <v>376</v>
      </c>
      <c r="B22" s="157">
        <v>2.0151499999999998</v>
      </c>
      <c r="C22" s="157">
        <v>0.23307</v>
      </c>
      <c r="D22" s="157">
        <v>0</v>
      </c>
      <c r="E22" s="157">
        <v>0.8006</v>
      </c>
      <c r="F22" s="4" t="s">
        <v>361</v>
      </c>
      <c r="G22" s="32">
        <f t="shared" si="0"/>
        <v>3.04882</v>
      </c>
      <c r="M22"/>
      <c r="N22"/>
      <c r="O22"/>
      <c r="P22"/>
      <c r="Q22"/>
      <c r="R22"/>
      <c r="S22"/>
      <c r="T22"/>
      <c r="U22"/>
      <c r="V22"/>
      <c r="W22"/>
    </row>
    <row r="23" spans="1:23" s="3" customFormat="1" ht="13.5" customHeight="1">
      <c r="A23" s="6" t="s">
        <v>377</v>
      </c>
      <c r="B23" s="157">
        <v>15.653559999999999</v>
      </c>
      <c r="C23" s="157">
        <v>35.99558</v>
      </c>
      <c r="D23" s="157">
        <v>1.76907</v>
      </c>
      <c r="E23" s="157">
        <v>112.20354</v>
      </c>
      <c r="F23" s="4" t="s">
        <v>361</v>
      </c>
      <c r="G23" s="32">
        <f t="shared" si="0"/>
        <v>165.62175</v>
      </c>
      <c r="M23"/>
      <c r="N23"/>
      <c r="O23"/>
      <c r="P23"/>
      <c r="Q23"/>
      <c r="R23"/>
      <c r="S23"/>
      <c r="T23"/>
      <c r="U23"/>
      <c r="V23"/>
      <c r="W23"/>
    </row>
    <row r="24" spans="1:23" s="3" customFormat="1" ht="13.5" customHeight="1">
      <c r="A24" s="6" t="s">
        <v>378</v>
      </c>
      <c r="B24" s="157">
        <v>0.15125</v>
      </c>
      <c r="C24" s="157">
        <v>0</v>
      </c>
      <c r="D24" s="157">
        <v>0</v>
      </c>
      <c r="E24" s="157">
        <v>0.73284</v>
      </c>
      <c r="F24" s="4" t="s">
        <v>361</v>
      </c>
      <c r="G24" s="32">
        <f t="shared" si="0"/>
        <v>0.88409</v>
      </c>
      <c r="M24"/>
      <c r="N24"/>
      <c r="O24"/>
      <c r="P24"/>
      <c r="Q24"/>
      <c r="R24"/>
      <c r="S24"/>
      <c r="T24"/>
      <c r="U24"/>
      <c r="V24"/>
      <c r="W24"/>
    </row>
    <row r="25" spans="1:23" s="3" customFormat="1" ht="13.5" customHeight="1">
      <c r="A25" s="6" t="s">
        <v>379</v>
      </c>
      <c r="B25" s="157">
        <v>0</v>
      </c>
      <c r="C25" s="157">
        <v>0.41585</v>
      </c>
      <c r="D25" s="157">
        <v>0</v>
      </c>
      <c r="E25" s="157">
        <v>0</v>
      </c>
      <c r="F25" s="4" t="s">
        <v>361</v>
      </c>
      <c r="G25" s="32">
        <f t="shared" si="0"/>
        <v>0.41585</v>
      </c>
      <c r="M25"/>
      <c r="N25"/>
      <c r="O25"/>
      <c r="P25"/>
      <c r="Q25"/>
      <c r="R25"/>
      <c r="S25"/>
      <c r="T25"/>
      <c r="U25"/>
      <c r="V25"/>
      <c r="W25"/>
    </row>
    <row r="26" spans="1:23" s="3" customFormat="1" ht="14.25" customHeight="1">
      <c r="A26" s="6" t="s">
        <v>380</v>
      </c>
      <c r="B26" s="157">
        <v>3.12717</v>
      </c>
      <c r="C26" s="157">
        <v>0</v>
      </c>
      <c r="D26" s="157">
        <v>0</v>
      </c>
      <c r="E26" s="157">
        <v>0</v>
      </c>
      <c r="F26" s="4" t="s">
        <v>361</v>
      </c>
      <c r="G26" s="32">
        <f t="shared" si="0"/>
        <v>3.12717</v>
      </c>
      <c r="M26"/>
      <c r="N26"/>
      <c r="O26"/>
      <c r="P26"/>
      <c r="Q26"/>
      <c r="R26"/>
      <c r="S26"/>
      <c r="T26"/>
      <c r="U26"/>
      <c r="V26"/>
      <c r="W26"/>
    </row>
    <row r="27" spans="1:23" s="3" customFormat="1" ht="14.25" customHeight="1">
      <c r="A27" s="6" t="s">
        <v>382</v>
      </c>
      <c r="B27" s="4" t="s">
        <v>361</v>
      </c>
      <c r="C27" s="4" t="s">
        <v>361</v>
      </c>
      <c r="D27" s="4" t="s">
        <v>361</v>
      </c>
      <c r="E27" s="4" t="s">
        <v>361</v>
      </c>
      <c r="F27" s="4" t="s">
        <v>361</v>
      </c>
      <c r="G27" s="32">
        <f t="shared" si="0"/>
        <v>0</v>
      </c>
      <c r="M27"/>
      <c r="N27"/>
      <c r="O27"/>
      <c r="P27"/>
      <c r="Q27"/>
      <c r="R27"/>
      <c r="S27"/>
      <c r="T27"/>
      <c r="U27"/>
      <c r="V27"/>
      <c r="W27"/>
    </row>
    <row r="28" spans="1:23" s="3" customFormat="1" ht="13.5" customHeight="1">
      <c r="A28" s="6" t="s">
        <v>381</v>
      </c>
      <c r="B28" s="157">
        <v>48.171859999999995</v>
      </c>
      <c r="C28" s="157">
        <v>7.36084</v>
      </c>
      <c r="D28" s="157">
        <v>74.46589</v>
      </c>
      <c r="E28" s="157">
        <v>300.263</v>
      </c>
      <c r="F28" s="158">
        <v>36.3</v>
      </c>
      <c r="G28" s="32">
        <f t="shared" si="0"/>
        <v>466.56158999999997</v>
      </c>
      <c r="M28"/>
      <c r="N28"/>
      <c r="O28"/>
      <c r="P28"/>
      <c r="Q28"/>
      <c r="R28"/>
      <c r="S28"/>
      <c r="T28"/>
      <c r="U28"/>
      <c r="V28"/>
      <c r="W28"/>
    </row>
    <row r="29" spans="1:23" s="19" customFormat="1" ht="13.5" customHeight="1">
      <c r="A29" s="6" t="s">
        <v>203</v>
      </c>
      <c r="B29" s="157">
        <v>8.09537</v>
      </c>
      <c r="C29" s="157">
        <v>168.01853</v>
      </c>
      <c r="D29" s="157">
        <v>29.79603</v>
      </c>
      <c r="E29" s="157">
        <v>2.66455</v>
      </c>
      <c r="F29" s="158">
        <v>0.7</v>
      </c>
      <c r="G29" s="32">
        <f>SUM(B29:F29)</f>
        <v>209.27447999999998</v>
      </c>
      <c r="M29"/>
      <c r="N29"/>
      <c r="O29"/>
      <c r="P29"/>
      <c r="Q29"/>
      <c r="R29"/>
      <c r="S29"/>
      <c r="T29"/>
      <c r="U29"/>
      <c r="V29"/>
      <c r="W29"/>
    </row>
    <row r="30" spans="1:23" s="3" customFormat="1" ht="13.5" customHeight="1">
      <c r="A30" s="146" t="s">
        <v>202</v>
      </c>
      <c r="B30" s="59">
        <f aca="true" t="shared" si="1" ref="B30:G30">SUM(B9:B29)</f>
        <v>169.49154</v>
      </c>
      <c r="C30" s="32">
        <f t="shared" si="1"/>
        <v>253.05966</v>
      </c>
      <c r="D30" s="32">
        <f t="shared" si="1"/>
        <v>141.25908</v>
      </c>
      <c r="E30" s="32">
        <f t="shared" si="1"/>
        <v>649.65526</v>
      </c>
      <c r="F30" s="99">
        <f t="shared" si="1"/>
        <v>39.3</v>
      </c>
      <c r="G30" s="99">
        <f t="shared" si="1"/>
        <v>1252.7655399999999</v>
      </c>
      <c r="M30"/>
      <c r="N30"/>
      <c r="O30"/>
      <c r="P30"/>
      <c r="Q30"/>
      <c r="R30"/>
      <c r="S30"/>
      <c r="T30"/>
      <c r="U30"/>
      <c r="V30"/>
      <c r="W30"/>
    </row>
    <row r="32" spans="1:5" ht="14.25">
      <c r="A32" s="3"/>
      <c r="B32" s="8" t="s">
        <v>196</v>
      </c>
      <c r="C32" s="8" t="s">
        <v>432</v>
      </c>
      <c r="D32" s="8" t="s">
        <v>437</v>
      </c>
      <c r="E32" s="9" t="s">
        <v>359</v>
      </c>
    </row>
    <row r="33" spans="1:5" ht="12.75">
      <c r="A33" s="6" t="s">
        <v>415</v>
      </c>
      <c r="B33" s="68">
        <v>1679.7</v>
      </c>
      <c r="C33" s="68">
        <v>4001.3</v>
      </c>
      <c r="D33" s="68">
        <v>897.4</v>
      </c>
      <c r="E33" s="68">
        <f>SUM(B33:D33)</f>
        <v>6578.4</v>
      </c>
    </row>
    <row r="35" ht="12.75">
      <c r="A35" s="2" t="s">
        <v>406</v>
      </c>
    </row>
    <row r="37" spans="1:7" ht="14.25">
      <c r="A37" s="3"/>
      <c r="B37" s="8" t="s">
        <v>427</v>
      </c>
      <c r="C37" s="22" t="s">
        <v>426</v>
      </c>
      <c r="D37" s="29" t="s">
        <v>360</v>
      </c>
      <c r="E37" s="22" t="s">
        <v>388</v>
      </c>
      <c r="F37" s="29" t="s">
        <v>201</v>
      </c>
      <c r="G37" s="9" t="s">
        <v>202</v>
      </c>
    </row>
    <row r="38" spans="1:7" ht="12.75">
      <c r="A38" s="6" t="s">
        <v>364</v>
      </c>
      <c r="B38" s="157">
        <v>0.935</v>
      </c>
      <c r="C38" s="157">
        <v>0</v>
      </c>
      <c r="D38" s="157">
        <v>0.24296</v>
      </c>
      <c r="E38" s="157">
        <v>2.32069</v>
      </c>
      <c r="F38" s="4" t="s">
        <v>361</v>
      </c>
      <c r="G38" s="32">
        <f>SUM(B38:F38)</f>
        <v>3.49865</v>
      </c>
    </row>
    <row r="39" spans="1:7" ht="12.75">
      <c r="A39" s="6" t="s">
        <v>365</v>
      </c>
      <c r="B39" s="157">
        <v>0.28691</v>
      </c>
      <c r="C39" s="157">
        <v>0.042</v>
      </c>
      <c r="D39" s="157">
        <v>0.1085</v>
      </c>
      <c r="E39" s="157">
        <v>6.51031</v>
      </c>
      <c r="F39" s="4" t="s">
        <v>361</v>
      </c>
      <c r="G39" s="32">
        <f>SUM(B39:F39)</f>
        <v>6.9477199999999995</v>
      </c>
    </row>
    <row r="40" spans="1:7" ht="12.75">
      <c r="A40" s="6" t="s">
        <v>366</v>
      </c>
      <c r="B40" s="157">
        <v>0</v>
      </c>
      <c r="C40" s="157">
        <v>5.86212</v>
      </c>
      <c r="D40" s="157">
        <v>0</v>
      </c>
      <c r="E40" s="157">
        <v>0.25625</v>
      </c>
      <c r="F40" s="4" t="s">
        <v>361</v>
      </c>
      <c r="G40" s="32">
        <f>SUM(B40:F40)</f>
        <v>6.11837</v>
      </c>
    </row>
    <row r="41" spans="1:7" ht="12.75">
      <c r="A41" s="6" t="s">
        <v>367</v>
      </c>
      <c r="B41" s="157">
        <v>6.18161</v>
      </c>
      <c r="C41" s="157">
        <v>0.79874</v>
      </c>
      <c r="D41" s="157">
        <v>3.72076</v>
      </c>
      <c r="E41" s="157">
        <v>14.24741</v>
      </c>
      <c r="F41" s="4" t="s">
        <v>361</v>
      </c>
      <c r="G41" s="32">
        <f>SUM(B41:F41)</f>
        <v>24.948520000000002</v>
      </c>
    </row>
    <row r="42" spans="1:7" ht="12.75">
      <c r="A42" s="6" t="s">
        <v>368</v>
      </c>
      <c r="B42" s="157">
        <v>26.255589999999998</v>
      </c>
      <c r="C42" s="157">
        <v>14.02764</v>
      </c>
      <c r="D42" s="157">
        <v>18.16433</v>
      </c>
      <c r="E42" s="157">
        <v>5.18846</v>
      </c>
      <c r="F42" s="158">
        <v>0.1</v>
      </c>
      <c r="G42" s="32">
        <f>SUM(B42:F42)</f>
        <v>63.736019999999996</v>
      </c>
    </row>
    <row r="43" spans="1:7" ht="12.75">
      <c r="A43" s="6" t="s">
        <v>369</v>
      </c>
      <c r="B43" s="157">
        <v>3.55702</v>
      </c>
      <c r="C43" s="157">
        <v>0</v>
      </c>
      <c r="D43" s="157">
        <v>0</v>
      </c>
      <c r="E43" s="157">
        <v>5.66818</v>
      </c>
      <c r="F43" s="4" t="s">
        <v>361</v>
      </c>
      <c r="G43" s="32">
        <f aca="true" t="shared" si="2" ref="G43:G58">SUM(B43:F43)</f>
        <v>9.225200000000001</v>
      </c>
    </row>
    <row r="44" spans="1:7" ht="12.75">
      <c r="A44" s="6" t="s">
        <v>389</v>
      </c>
      <c r="B44" s="157">
        <v>0</v>
      </c>
      <c r="C44" s="157">
        <v>0</v>
      </c>
      <c r="D44" s="157">
        <v>0</v>
      </c>
      <c r="E44" s="157">
        <v>0.075</v>
      </c>
      <c r="F44" s="4" t="s">
        <v>361</v>
      </c>
      <c r="G44" s="32">
        <f t="shared" si="2"/>
        <v>0.075</v>
      </c>
    </row>
    <row r="45" spans="1:7" ht="12.75">
      <c r="A45" s="6" t="s">
        <v>370</v>
      </c>
      <c r="B45" s="157">
        <v>0</v>
      </c>
      <c r="C45" s="157">
        <v>2.01964</v>
      </c>
      <c r="D45" s="157">
        <v>0.375</v>
      </c>
      <c r="E45" s="157">
        <v>14.47988</v>
      </c>
      <c r="F45" s="4" t="s">
        <v>361</v>
      </c>
      <c r="G45" s="32">
        <f t="shared" si="2"/>
        <v>16.87452</v>
      </c>
    </row>
    <row r="46" spans="1:7" ht="12.75">
      <c r="A46" s="6" t="s">
        <v>371</v>
      </c>
      <c r="B46" s="157">
        <v>47.67742</v>
      </c>
      <c r="C46" s="157">
        <v>4.2673</v>
      </c>
      <c r="D46" s="157">
        <v>3.85071</v>
      </c>
      <c r="E46" s="157">
        <v>47.8096</v>
      </c>
      <c r="F46" s="158">
        <v>2.3</v>
      </c>
      <c r="G46" s="32">
        <f t="shared" si="2"/>
        <v>105.90503</v>
      </c>
    </row>
    <row r="47" spans="1:23" s="19" customFormat="1" ht="13.5" customHeight="1">
      <c r="A47" s="6" t="s">
        <v>372</v>
      </c>
      <c r="B47" s="4" t="s">
        <v>361</v>
      </c>
      <c r="C47" s="4" t="s">
        <v>361</v>
      </c>
      <c r="D47" s="4" t="s">
        <v>361</v>
      </c>
      <c r="E47" s="4" t="s">
        <v>361</v>
      </c>
      <c r="F47" s="4" t="s">
        <v>361</v>
      </c>
      <c r="G47" s="32">
        <f t="shared" si="2"/>
        <v>0</v>
      </c>
      <c r="J47" s="19">
        <v>0.6333</v>
      </c>
      <c r="M47"/>
      <c r="N47"/>
      <c r="O47"/>
      <c r="P47"/>
      <c r="Q47"/>
      <c r="R47"/>
      <c r="S47"/>
      <c r="T47"/>
      <c r="U47"/>
      <c r="V47"/>
      <c r="W47"/>
    </row>
    <row r="48" spans="1:23" s="19" customFormat="1" ht="13.5" customHeight="1">
      <c r="A48" s="6" t="s">
        <v>373</v>
      </c>
      <c r="B48" s="4" t="s">
        <v>361</v>
      </c>
      <c r="C48" s="4" t="s">
        <v>361</v>
      </c>
      <c r="D48" s="4" t="s">
        <v>361</v>
      </c>
      <c r="E48" s="4" t="s">
        <v>361</v>
      </c>
      <c r="F48" s="4" t="s">
        <v>361</v>
      </c>
      <c r="G48" s="32">
        <f t="shared" si="2"/>
        <v>0</v>
      </c>
      <c r="I48" s="19" t="s">
        <v>468</v>
      </c>
      <c r="J48" s="19">
        <v>1321.9</v>
      </c>
      <c r="K48"/>
      <c r="M48"/>
      <c r="N48"/>
      <c r="O48"/>
      <c r="P48"/>
      <c r="Q48"/>
      <c r="R48"/>
      <c r="S48"/>
      <c r="T48"/>
      <c r="U48"/>
      <c r="V48"/>
      <c r="W48"/>
    </row>
    <row r="49" spans="1:10" ht="12.75">
      <c r="A49" s="6" t="s">
        <v>374</v>
      </c>
      <c r="B49" s="157">
        <v>2.8163400000000003</v>
      </c>
      <c r="C49" s="157">
        <v>9.07253</v>
      </c>
      <c r="D49" s="157">
        <v>7.15034</v>
      </c>
      <c r="E49" s="157">
        <v>104.74631</v>
      </c>
      <c r="F49" s="4" t="s">
        <v>361</v>
      </c>
      <c r="G49" s="32">
        <f t="shared" si="2"/>
        <v>123.78551999999999</v>
      </c>
      <c r="I49" t="s">
        <v>469</v>
      </c>
      <c r="J49">
        <v>6075.1</v>
      </c>
    </row>
    <row r="50" spans="1:10" ht="12.75">
      <c r="A50" s="6" t="s">
        <v>375</v>
      </c>
      <c r="B50" s="157">
        <v>2.1015800000000002</v>
      </c>
      <c r="C50" s="157">
        <v>1.33531</v>
      </c>
      <c r="D50" s="157">
        <v>0</v>
      </c>
      <c r="E50" s="157">
        <v>22.27918</v>
      </c>
      <c r="F50" s="4" t="s">
        <v>361</v>
      </c>
      <c r="G50" s="32">
        <f t="shared" si="2"/>
        <v>25.716070000000002</v>
      </c>
      <c r="I50" t="s">
        <v>470</v>
      </c>
      <c r="J50">
        <v>2480.3</v>
      </c>
    </row>
    <row r="51" spans="1:7" ht="12.75">
      <c r="A51" s="6" t="s">
        <v>376</v>
      </c>
      <c r="B51" s="157">
        <v>1.91492</v>
      </c>
      <c r="C51" s="157">
        <v>0.22012</v>
      </c>
      <c r="D51" s="157">
        <v>0</v>
      </c>
      <c r="E51" s="157">
        <v>0.75568</v>
      </c>
      <c r="F51" s="4" t="s">
        <v>361</v>
      </c>
      <c r="G51" s="32">
        <f t="shared" si="2"/>
        <v>2.89072</v>
      </c>
    </row>
    <row r="52" spans="1:7" ht="12.75">
      <c r="A52" s="6" t="s">
        <v>377</v>
      </c>
      <c r="B52" s="157">
        <v>15.213809999999999</v>
      </c>
      <c r="C52" s="157">
        <v>34.15009</v>
      </c>
      <c r="D52" s="157">
        <v>1.66828</v>
      </c>
      <c r="E52" s="157">
        <v>108.64678</v>
      </c>
      <c r="F52" s="4" t="s">
        <v>361</v>
      </c>
      <c r="G52" s="32">
        <f t="shared" si="2"/>
        <v>159.67896000000002</v>
      </c>
    </row>
    <row r="53" spans="1:7" ht="12.75">
      <c r="A53" s="6" t="s">
        <v>378</v>
      </c>
      <c r="B53" s="157">
        <v>0.1475</v>
      </c>
      <c r="C53" s="157">
        <v>0</v>
      </c>
      <c r="D53" s="157">
        <v>0</v>
      </c>
      <c r="E53" s="157">
        <v>0.73089</v>
      </c>
      <c r="F53" s="4" t="s">
        <v>361</v>
      </c>
      <c r="G53" s="32">
        <f t="shared" si="2"/>
        <v>0.87839</v>
      </c>
    </row>
    <row r="54" spans="1:7" ht="12.75">
      <c r="A54" s="6" t="s">
        <v>379</v>
      </c>
      <c r="B54" s="157">
        <v>0</v>
      </c>
      <c r="C54" s="157">
        <v>0.41585</v>
      </c>
      <c r="D54" s="157">
        <v>0</v>
      </c>
      <c r="E54" s="157">
        <v>0</v>
      </c>
      <c r="F54" s="4" t="s">
        <v>361</v>
      </c>
      <c r="G54" s="32">
        <f t="shared" si="2"/>
        <v>0.41585</v>
      </c>
    </row>
    <row r="55" spans="1:7" ht="14.25" customHeight="1">
      <c r="A55" s="6" t="s">
        <v>380</v>
      </c>
      <c r="B55" s="157">
        <v>3.12717</v>
      </c>
      <c r="C55" s="157">
        <v>0</v>
      </c>
      <c r="D55" s="157">
        <v>0</v>
      </c>
      <c r="E55" s="157">
        <v>0</v>
      </c>
      <c r="F55" s="4" t="s">
        <v>361</v>
      </c>
      <c r="G55" s="32">
        <f t="shared" si="2"/>
        <v>3.12717</v>
      </c>
    </row>
    <row r="56" spans="1:7" ht="12.75">
      <c r="A56" s="6" t="s">
        <v>382</v>
      </c>
      <c r="B56" s="4" t="s">
        <v>361</v>
      </c>
      <c r="C56" s="4" t="s">
        <v>361</v>
      </c>
      <c r="D56" s="4" t="s">
        <v>361</v>
      </c>
      <c r="E56" s="4" t="s">
        <v>361</v>
      </c>
      <c r="F56" s="4" t="s">
        <v>361</v>
      </c>
      <c r="G56" s="32">
        <f t="shared" si="2"/>
        <v>0</v>
      </c>
    </row>
    <row r="57" spans="1:7" ht="12.75">
      <c r="A57" s="6" t="s">
        <v>381</v>
      </c>
      <c r="B57" s="157">
        <v>48.858109999999996</v>
      </c>
      <c r="C57" s="157">
        <v>7.17551</v>
      </c>
      <c r="D57" s="157">
        <v>78.82534</v>
      </c>
      <c r="E57" s="157">
        <v>279.95948</v>
      </c>
      <c r="F57" s="158">
        <v>36.7</v>
      </c>
      <c r="G57" s="32">
        <f t="shared" si="2"/>
        <v>451.51844</v>
      </c>
    </row>
    <row r="58" spans="1:7" ht="14.25">
      <c r="A58" s="6" t="s">
        <v>431</v>
      </c>
      <c r="B58" s="157">
        <v>7.879099999999999</v>
      </c>
      <c r="C58" s="157">
        <v>165.94167</v>
      </c>
      <c r="D58" s="157">
        <v>28.55438</v>
      </c>
      <c r="E58" s="157">
        <v>2.64603</v>
      </c>
      <c r="F58" s="158">
        <v>0.7</v>
      </c>
      <c r="G58" s="32">
        <f t="shared" si="2"/>
        <v>205.72117999999998</v>
      </c>
    </row>
    <row r="59" spans="1:7" ht="14.25">
      <c r="A59" s="146" t="s">
        <v>202</v>
      </c>
      <c r="B59" s="117">
        <f aca="true" t="shared" si="3" ref="B59:G59">SUM(B38:B58)</f>
        <v>166.95207999999997</v>
      </c>
      <c r="C59" s="117">
        <f t="shared" si="3"/>
        <v>245.32852</v>
      </c>
      <c r="D59" s="117">
        <f t="shared" si="3"/>
        <v>142.66060000000002</v>
      </c>
      <c r="E59" s="117">
        <f t="shared" si="3"/>
        <v>616.32013</v>
      </c>
      <c r="F59" s="32">
        <f t="shared" si="3"/>
        <v>39.800000000000004</v>
      </c>
      <c r="G59" s="32">
        <f t="shared" si="3"/>
        <v>1211.06133</v>
      </c>
    </row>
    <row r="61" spans="1:5" ht="14.25">
      <c r="A61" s="3"/>
      <c r="B61" s="8" t="s">
        <v>196</v>
      </c>
      <c r="C61" s="8" t="s">
        <v>432</v>
      </c>
      <c r="D61" s="8" t="s">
        <v>437</v>
      </c>
      <c r="E61" s="9" t="s">
        <v>359</v>
      </c>
    </row>
    <row r="62" spans="1:5" ht="12.75">
      <c r="A62" s="6" t="s">
        <v>415</v>
      </c>
      <c r="B62" s="68">
        <v>1570.8</v>
      </c>
      <c r="C62" s="68">
        <v>3847.4</v>
      </c>
      <c r="D62" s="68">
        <v>837.16</v>
      </c>
      <c r="E62" s="68">
        <f>SUM(B62:D62)</f>
        <v>6255.36</v>
      </c>
    </row>
    <row r="64" spans="1:12" s="3" customFormat="1" ht="372" customHeight="1">
      <c r="A64" s="167" t="s">
        <v>206</v>
      </c>
      <c r="B64" s="167"/>
      <c r="C64" s="167"/>
      <c r="D64" s="167"/>
      <c r="E64" s="167"/>
      <c r="F64" s="167"/>
      <c r="G64" s="167"/>
      <c r="H64" s="167"/>
      <c r="I64" s="167"/>
      <c r="J64" s="167"/>
      <c r="K64" s="167"/>
      <c r="L64" s="167"/>
    </row>
    <row r="65" spans="1:12" s="19" customFormat="1" ht="14.25" customHeight="1">
      <c r="A65" s="169"/>
      <c r="B65" s="169"/>
      <c r="C65" s="169"/>
      <c r="D65" s="169"/>
      <c r="E65" s="169"/>
      <c r="F65" s="169"/>
      <c r="G65" s="169"/>
      <c r="H65" s="169"/>
      <c r="I65" s="169"/>
      <c r="J65" s="169"/>
      <c r="K65" s="169"/>
      <c r="L65" s="169"/>
    </row>
    <row r="66" spans="1:12" s="19" customFormat="1" ht="27.75" customHeight="1">
      <c r="A66" s="169"/>
      <c r="B66" s="169"/>
      <c r="C66" s="169"/>
      <c r="D66" s="169"/>
      <c r="E66" s="169"/>
      <c r="F66" s="169"/>
      <c r="G66" s="169"/>
      <c r="H66" s="169"/>
      <c r="I66" s="169"/>
      <c r="J66" s="169"/>
      <c r="K66" s="169"/>
      <c r="L66" s="169"/>
    </row>
    <row r="67" spans="1:12" s="19" customFormat="1" ht="41.25" customHeight="1">
      <c r="A67" s="169"/>
      <c r="B67" s="169"/>
      <c r="C67" s="169"/>
      <c r="D67" s="169"/>
      <c r="E67" s="169"/>
      <c r="F67" s="169"/>
      <c r="G67" s="169"/>
      <c r="H67" s="169"/>
      <c r="I67" s="169"/>
      <c r="J67" s="169"/>
      <c r="K67" s="169"/>
      <c r="L67" s="169"/>
    </row>
    <row r="68" spans="1:17" s="19" customFormat="1" ht="14.25" customHeight="1">
      <c r="A68" s="166"/>
      <c r="B68" s="166"/>
      <c r="C68" s="166"/>
      <c r="D68" s="166"/>
      <c r="E68" s="166"/>
      <c r="F68" s="166"/>
      <c r="G68" s="166"/>
      <c r="H68" s="166"/>
      <c r="I68" s="166"/>
      <c r="J68" s="166"/>
      <c r="K68" s="166"/>
      <c r="L68" s="166"/>
      <c r="M68" s="109"/>
      <c r="N68" s="109"/>
      <c r="O68" s="109"/>
      <c r="P68" s="109"/>
      <c r="Q68" s="109"/>
    </row>
    <row r="69" spans="1:12" s="3" customFormat="1" ht="14.25" customHeight="1">
      <c r="A69" s="169"/>
      <c r="B69" s="169"/>
      <c r="C69" s="169"/>
      <c r="D69" s="169"/>
      <c r="E69" s="169"/>
      <c r="F69" s="169"/>
      <c r="G69" s="169"/>
      <c r="H69" s="169"/>
      <c r="I69" s="169"/>
      <c r="J69" s="169"/>
      <c r="K69" s="169"/>
      <c r="L69" s="169"/>
    </row>
    <row r="70" spans="1:12" s="3" customFormat="1" ht="20.25" customHeight="1">
      <c r="A70" s="118"/>
      <c r="B70" s="159"/>
      <c r="C70" s="159"/>
      <c r="D70" s="159"/>
      <c r="E70" s="159"/>
      <c r="F70" s="159"/>
      <c r="G70" s="118"/>
      <c r="H70" s="118"/>
      <c r="I70" s="118"/>
      <c r="J70" s="118"/>
      <c r="K70" s="118"/>
      <c r="L70" s="118"/>
    </row>
    <row r="71" ht="12.75">
      <c r="A71" s="26"/>
    </row>
  </sheetData>
  <mergeCells count="6">
    <mergeCell ref="A68:L68"/>
    <mergeCell ref="A69:L69"/>
    <mergeCell ref="A64:L64"/>
    <mergeCell ref="A65:L65"/>
    <mergeCell ref="A66:L66"/>
    <mergeCell ref="A67:L6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47"/>
  <sheetViews>
    <sheetView zoomScale="85" zoomScaleNormal="85" workbookViewId="0" topLeftCell="A1">
      <selection activeCell="J15" sqref="J15"/>
    </sheetView>
  </sheetViews>
  <sheetFormatPr defaultColWidth="9.140625" defaultRowHeight="12.75"/>
  <cols>
    <col min="1" max="1" width="34.57421875" style="0" customWidth="1"/>
    <col min="2" max="6" width="11.7109375" style="0" customWidth="1"/>
    <col min="8" max="11" width="11.7109375" style="0" customWidth="1"/>
    <col min="12" max="12" width="10.28125" style="0" customWidth="1"/>
  </cols>
  <sheetData>
    <row r="1" ht="12.75">
      <c r="A1" s="6" t="s">
        <v>641</v>
      </c>
    </row>
    <row r="2" ht="14.25">
      <c r="A2" s="6" t="s">
        <v>204</v>
      </c>
    </row>
    <row r="3" ht="13.5" customHeight="1"/>
    <row r="4" spans="1:3" ht="14.25">
      <c r="A4" s="2" t="s">
        <v>44</v>
      </c>
      <c r="C4" s="47"/>
    </row>
    <row r="5" ht="12.75">
      <c r="C5" s="47"/>
    </row>
    <row r="6" spans="1:12" ht="12.75">
      <c r="A6" s="6"/>
      <c r="B6" s="8" t="s">
        <v>406</v>
      </c>
      <c r="C6" s="8" t="s">
        <v>409</v>
      </c>
      <c r="D6" s="8" t="s">
        <v>410</v>
      </c>
      <c r="E6" s="8" t="s">
        <v>411</v>
      </c>
      <c r="F6" s="48" t="s">
        <v>385</v>
      </c>
      <c r="H6" s="8" t="s">
        <v>401</v>
      </c>
      <c r="I6" s="8" t="s">
        <v>402</v>
      </c>
      <c r="J6" s="8" t="s">
        <v>403</v>
      </c>
      <c r="K6" s="8" t="s">
        <v>404</v>
      </c>
      <c r="L6" s="49" t="s">
        <v>613</v>
      </c>
    </row>
    <row r="7" spans="1:12" ht="12.75">
      <c r="A7" s="6" t="s">
        <v>367</v>
      </c>
      <c r="B7" s="45" t="s">
        <v>484</v>
      </c>
      <c r="C7" s="45"/>
      <c r="D7" s="45"/>
      <c r="E7" s="45"/>
      <c r="F7" s="49" t="s">
        <v>484</v>
      </c>
      <c r="H7" s="45" t="s">
        <v>485</v>
      </c>
      <c r="I7" s="45" t="s">
        <v>484</v>
      </c>
      <c r="J7" s="45" t="s">
        <v>587</v>
      </c>
      <c r="K7" s="45" t="s">
        <v>484</v>
      </c>
      <c r="L7" s="49" t="s">
        <v>557</v>
      </c>
    </row>
    <row r="8" spans="1:12" ht="12.75">
      <c r="A8" s="6" t="s">
        <v>368</v>
      </c>
      <c r="B8" s="45" t="s">
        <v>614</v>
      </c>
      <c r="C8" s="45"/>
      <c r="D8" s="45"/>
      <c r="E8" s="45"/>
      <c r="F8" s="49" t="s">
        <v>614</v>
      </c>
      <c r="H8" s="45" t="s">
        <v>484</v>
      </c>
      <c r="I8" s="45" t="s">
        <v>615</v>
      </c>
      <c r="J8" s="45" t="s">
        <v>616</v>
      </c>
      <c r="K8" s="45" t="s">
        <v>617</v>
      </c>
      <c r="L8" s="49" t="s">
        <v>618</v>
      </c>
    </row>
    <row r="9" spans="1:12" ht="12.75">
      <c r="A9" s="6" t="s">
        <v>371</v>
      </c>
      <c r="B9" s="45" t="s">
        <v>619</v>
      </c>
      <c r="C9" s="45"/>
      <c r="D9" s="45"/>
      <c r="E9" s="45"/>
      <c r="F9" s="49" t="s">
        <v>619</v>
      </c>
      <c r="H9" s="45" t="s">
        <v>620</v>
      </c>
      <c r="I9" s="45" t="s">
        <v>488</v>
      </c>
      <c r="J9" s="45" t="s">
        <v>498</v>
      </c>
      <c r="K9" s="45" t="s">
        <v>621</v>
      </c>
      <c r="L9" s="49" t="s">
        <v>622</v>
      </c>
    </row>
    <row r="10" spans="1:12" ht="12.75">
      <c r="A10" s="6" t="s">
        <v>374</v>
      </c>
      <c r="B10" s="45" t="s">
        <v>484</v>
      </c>
      <c r="C10" s="45"/>
      <c r="D10" s="45"/>
      <c r="E10" s="45"/>
      <c r="F10" s="49" t="s">
        <v>484</v>
      </c>
      <c r="H10" s="45" t="s">
        <v>554</v>
      </c>
      <c r="I10" s="45" t="s">
        <v>490</v>
      </c>
      <c r="J10" s="45" t="s">
        <v>491</v>
      </c>
      <c r="K10" s="45" t="s">
        <v>515</v>
      </c>
      <c r="L10" s="49" t="s">
        <v>623</v>
      </c>
    </row>
    <row r="11" spans="1:12" ht="12.75">
      <c r="A11" s="6" t="s">
        <v>377</v>
      </c>
      <c r="B11" s="45" t="s">
        <v>484</v>
      </c>
      <c r="C11" s="45"/>
      <c r="D11" s="45"/>
      <c r="E11" s="45"/>
      <c r="F11" s="49" t="s">
        <v>484</v>
      </c>
      <c r="H11" s="45" t="s">
        <v>487</v>
      </c>
      <c r="I11" s="45" t="s">
        <v>558</v>
      </c>
      <c r="J11" s="45" t="s">
        <v>484</v>
      </c>
      <c r="K11" s="45" t="s">
        <v>624</v>
      </c>
      <c r="L11" s="49" t="s">
        <v>625</v>
      </c>
    </row>
    <row r="12" spans="1:12" ht="12.75">
      <c r="A12" s="6" t="s">
        <v>381</v>
      </c>
      <c r="B12" s="45" t="s">
        <v>626</v>
      </c>
      <c r="C12" s="45"/>
      <c r="D12" s="45"/>
      <c r="E12" s="45"/>
      <c r="F12" s="49" t="s">
        <v>626</v>
      </c>
      <c r="H12" s="45" t="s">
        <v>627</v>
      </c>
      <c r="I12" s="45" t="s">
        <v>628</v>
      </c>
      <c r="J12" s="45" t="s">
        <v>629</v>
      </c>
      <c r="K12" s="45" t="s">
        <v>630</v>
      </c>
      <c r="L12" s="49" t="s">
        <v>631</v>
      </c>
    </row>
    <row r="13" spans="1:12" ht="14.25">
      <c r="A13" s="64" t="s">
        <v>205</v>
      </c>
      <c r="B13" s="45" t="s">
        <v>632</v>
      </c>
      <c r="C13" s="45"/>
      <c r="D13" s="45"/>
      <c r="E13" s="45"/>
      <c r="F13" s="49" t="s">
        <v>632</v>
      </c>
      <c r="H13" s="45" t="s">
        <v>485</v>
      </c>
      <c r="I13" s="45" t="s">
        <v>498</v>
      </c>
      <c r="J13" s="45" t="s">
        <v>633</v>
      </c>
      <c r="K13" s="45" t="s">
        <v>489</v>
      </c>
      <c r="L13" s="49" t="s">
        <v>634</v>
      </c>
    </row>
    <row r="14" spans="1:12" ht="12.75">
      <c r="A14" s="65" t="s">
        <v>440</v>
      </c>
      <c r="B14" s="49" t="s">
        <v>520</v>
      </c>
      <c r="C14" s="49"/>
      <c r="D14" s="49"/>
      <c r="E14" s="49"/>
      <c r="F14" s="49" t="s">
        <v>520</v>
      </c>
      <c r="H14" s="49" t="s">
        <v>521</v>
      </c>
      <c r="I14" s="49" t="s">
        <v>635</v>
      </c>
      <c r="J14" s="49" t="s">
        <v>163</v>
      </c>
      <c r="K14" s="49" t="s">
        <v>524</v>
      </c>
      <c r="L14" s="49" t="s">
        <v>636</v>
      </c>
    </row>
    <row r="15" spans="1:12" ht="12.75">
      <c r="A15" s="52" t="s">
        <v>386</v>
      </c>
      <c r="B15" s="49" t="s">
        <v>535</v>
      </c>
      <c r="C15" s="49"/>
      <c r="D15" s="49"/>
      <c r="E15" s="49"/>
      <c r="F15" s="49" t="s">
        <v>535</v>
      </c>
      <c r="H15" s="49" t="s">
        <v>536</v>
      </c>
      <c r="I15" s="49" t="s">
        <v>537</v>
      </c>
      <c r="J15" s="49" t="s">
        <v>538</v>
      </c>
      <c r="K15" s="49" t="s">
        <v>539</v>
      </c>
      <c r="L15" s="49" t="s">
        <v>542</v>
      </c>
    </row>
    <row r="18" ht="12.75">
      <c r="A18" s="28" t="s">
        <v>45</v>
      </c>
    </row>
    <row r="20" spans="1:12" ht="12.75">
      <c r="A20" s="6"/>
      <c r="B20" s="8" t="s">
        <v>406</v>
      </c>
      <c r="C20" s="8" t="s">
        <v>409</v>
      </c>
      <c r="D20" s="8" t="s">
        <v>410</v>
      </c>
      <c r="E20" s="8" t="s">
        <v>411</v>
      </c>
      <c r="F20" s="48" t="s">
        <v>385</v>
      </c>
      <c r="H20" s="8" t="s">
        <v>401</v>
      </c>
      <c r="I20" s="8" t="s">
        <v>402</v>
      </c>
      <c r="J20" s="8" t="s">
        <v>403</v>
      </c>
      <c r="K20" s="8" t="s">
        <v>404</v>
      </c>
      <c r="L20" s="48" t="s">
        <v>385</v>
      </c>
    </row>
    <row r="21" spans="1:12" ht="12.75">
      <c r="A21" s="6" t="s">
        <v>367</v>
      </c>
      <c r="B21" s="67" t="s">
        <v>484</v>
      </c>
      <c r="C21" s="45"/>
      <c r="D21" s="45"/>
      <c r="E21" s="45"/>
      <c r="F21" s="49" t="s">
        <v>484</v>
      </c>
      <c r="H21" s="67" t="s">
        <v>484</v>
      </c>
      <c r="I21" s="67" t="s">
        <v>484</v>
      </c>
      <c r="J21" s="67" t="s">
        <v>484</v>
      </c>
      <c r="K21" s="67" t="s">
        <v>484</v>
      </c>
      <c r="L21" s="49" t="s">
        <v>484</v>
      </c>
    </row>
    <row r="22" spans="1:12" ht="12.75">
      <c r="A22" s="6" t="s">
        <v>368</v>
      </c>
      <c r="B22" s="67" t="s">
        <v>586</v>
      </c>
      <c r="C22" s="45"/>
      <c r="D22" s="45"/>
      <c r="E22" s="45"/>
      <c r="F22" s="49" t="s">
        <v>586</v>
      </c>
      <c r="H22" s="67" t="s">
        <v>487</v>
      </c>
      <c r="I22" s="67" t="s">
        <v>486</v>
      </c>
      <c r="J22" s="67" t="s">
        <v>484</v>
      </c>
      <c r="K22" s="67" t="s">
        <v>486</v>
      </c>
      <c r="L22" s="49" t="s">
        <v>555</v>
      </c>
    </row>
    <row r="23" spans="1:12" ht="12.75">
      <c r="A23" s="6" t="s">
        <v>371</v>
      </c>
      <c r="B23" s="67" t="s">
        <v>587</v>
      </c>
      <c r="C23" s="45"/>
      <c r="D23" s="45"/>
      <c r="E23" s="45"/>
      <c r="F23" s="49" t="s">
        <v>587</v>
      </c>
      <c r="H23" s="67" t="s">
        <v>484</v>
      </c>
      <c r="I23" s="67" t="s">
        <v>484</v>
      </c>
      <c r="J23" s="67" t="s">
        <v>586</v>
      </c>
      <c r="K23" s="67" t="s">
        <v>548</v>
      </c>
      <c r="L23" s="49" t="s">
        <v>588</v>
      </c>
    </row>
    <row r="24" spans="1:12" ht="12.75">
      <c r="A24" s="6" t="s">
        <v>374</v>
      </c>
      <c r="B24" s="67" t="s">
        <v>484</v>
      </c>
      <c r="C24" s="45"/>
      <c r="D24" s="45"/>
      <c r="E24" s="45"/>
      <c r="F24" s="49" t="s">
        <v>484</v>
      </c>
      <c r="H24" s="67" t="s">
        <v>489</v>
      </c>
      <c r="I24" s="67" t="s">
        <v>485</v>
      </c>
      <c r="J24" s="67" t="s">
        <v>484</v>
      </c>
      <c r="K24" s="67" t="s">
        <v>484</v>
      </c>
      <c r="L24" s="49" t="s">
        <v>589</v>
      </c>
    </row>
    <row r="25" spans="1:12" ht="12.75">
      <c r="A25" s="6" t="s">
        <v>377</v>
      </c>
      <c r="B25" s="67" t="s">
        <v>486</v>
      </c>
      <c r="C25" s="45"/>
      <c r="D25" s="45"/>
      <c r="E25" s="45"/>
      <c r="F25" s="49" t="s">
        <v>486</v>
      </c>
      <c r="H25" s="67" t="s">
        <v>484</v>
      </c>
      <c r="I25" s="67" t="s">
        <v>484</v>
      </c>
      <c r="J25" s="67" t="s">
        <v>484</v>
      </c>
      <c r="K25" s="67" t="s">
        <v>484</v>
      </c>
      <c r="L25" s="49" t="s">
        <v>484</v>
      </c>
    </row>
    <row r="26" spans="1:12" ht="12.75">
      <c r="A26" s="6" t="s">
        <v>381</v>
      </c>
      <c r="B26" s="67" t="s">
        <v>590</v>
      </c>
      <c r="C26" s="45"/>
      <c r="D26" s="45"/>
      <c r="E26" s="45"/>
      <c r="F26" s="49" t="s">
        <v>590</v>
      </c>
      <c r="H26" s="67" t="s">
        <v>591</v>
      </c>
      <c r="I26" s="67" t="s">
        <v>555</v>
      </c>
      <c r="J26" s="67" t="s">
        <v>592</v>
      </c>
      <c r="K26" s="67" t="s">
        <v>593</v>
      </c>
      <c r="L26" s="49" t="s">
        <v>594</v>
      </c>
    </row>
    <row r="27" spans="1:12" ht="14.25">
      <c r="A27" s="64" t="s">
        <v>431</v>
      </c>
      <c r="B27" s="67" t="s">
        <v>595</v>
      </c>
      <c r="C27" s="45"/>
      <c r="D27" s="45"/>
      <c r="E27" s="45"/>
      <c r="F27" s="49" t="s">
        <v>595</v>
      </c>
      <c r="H27" s="67" t="s">
        <v>596</v>
      </c>
      <c r="I27" s="67" t="s">
        <v>597</v>
      </c>
      <c r="J27" s="67" t="s">
        <v>598</v>
      </c>
      <c r="K27" s="67" t="s">
        <v>599</v>
      </c>
      <c r="L27" s="49" t="s">
        <v>600</v>
      </c>
    </row>
    <row r="28" spans="1:12" ht="12.75">
      <c r="A28" s="65" t="s">
        <v>440</v>
      </c>
      <c r="B28" s="49" t="s">
        <v>601</v>
      </c>
      <c r="C28" s="49"/>
      <c r="D28" s="49"/>
      <c r="E28" s="49"/>
      <c r="F28" s="49" t="s">
        <v>601</v>
      </c>
      <c r="H28" s="49" t="s">
        <v>602</v>
      </c>
      <c r="I28" s="49" t="s">
        <v>603</v>
      </c>
      <c r="J28" s="49" t="s">
        <v>604</v>
      </c>
      <c r="K28" s="49" t="s">
        <v>605</v>
      </c>
      <c r="L28" s="49" t="s">
        <v>606</v>
      </c>
    </row>
    <row r="29" spans="1:12" ht="12.75">
      <c r="A29" s="52" t="s">
        <v>386</v>
      </c>
      <c r="B29" s="49" t="s">
        <v>607</v>
      </c>
      <c r="C29" s="49"/>
      <c r="D29" s="49"/>
      <c r="E29" s="49"/>
      <c r="F29" s="49" t="s">
        <v>607</v>
      </c>
      <c r="H29" s="49" t="s">
        <v>608</v>
      </c>
      <c r="I29" s="49" t="s">
        <v>609</v>
      </c>
      <c r="J29" s="49" t="s">
        <v>610</v>
      </c>
      <c r="K29" s="49" t="s">
        <v>611</v>
      </c>
      <c r="L29" s="49" t="s">
        <v>612</v>
      </c>
    </row>
    <row r="30" ht="12.75">
      <c r="C30" s="47"/>
    </row>
    <row r="31" ht="12.75">
      <c r="A31" s="28" t="s">
        <v>46</v>
      </c>
    </row>
    <row r="33" spans="1:12" ht="12.75">
      <c r="A33" s="6"/>
      <c r="B33" s="8" t="s">
        <v>406</v>
      </c>
      <c r="C33" s="8" t="s">
        <v>409</v>
      </c>
      <c r="D33" s="8" t="s">
        <v>410</v>
      </c>
      <c r="E33" s="8" t="s">
        <v>411</v>
      </c>
      <c r="F33" s="48" t="s">
        <v>385</v>
      </c>
      <c r="H33" s="8" t="s">
        <v>401</v>
      </c>
      <c r="I33" s="8" t="s">
        <v>402</v>
      </c>
      <c r="J33" s="8" t="s">
        <v>403</v>
      </c>
      <c r="K33" s="8" t="s">
        <v>404</v>
      </c>
      <c r="L33" s="48" t="s">
        <v>385</v>
      </c>
    </row>
    <row r="34" spans="1:12" ht="12.75">
      <c r="A34" s="6" t="s">
        <v>367</v>
      </c>
      <c r="B34" s="67" t="s">
        <v>548</v>
      </c>
      <c r="C34" s="45"/>
      <c r="D34" s="45"/>
      <c r="E34" s="45"/>
      <c r="F34" s="49" t="s">
        <v>548</v>
      </c>
      <c r="H34" s="67" t="s">
        <v>487</v>
      </c>
      <c r="I34" s="67" t="s">
        <v>484</v>
      </c>
      <c r="J34" s="67" t="s">
        <v>484</v>
      </c>
      <c r="K34" s="67" t="s">
        <v>486</v>
      </c>
      <c r="L34" s="49" t="s">
        <v>485</v>
      </c>
    </row>
    <row r="35" spans="1:12" ht="12.75">
      <c r="A35" s="6" t="s">
        <v>368</v>
      </c>
      <c r="B35" s="67" t="s">
        <v>549</v>
      </c>
      <c r="C35" s="45"/>
      <c r="D35" s="45"/>
      <c r="E35" s="45"/>
      <c r="F35" s="49" t="s">
        <v>549</v>
      </c>
      <c r="H35" s="67" t="s">
        <v>489</v>
      </c>
      <c r="I35" s="67" t="s">
        <v>550</v>
      </c>
      <c r="J35" s="67" t="s">
        <v>551</v>
      </c>
      <c r="K35" s="67" t="s">
        <v>552</v>
      </c>
      <c r="L35" s="49" t="s">
        <v>553</v>
      </c>
    </row>
    <row r="36" spans="1:12" ht="12.75">
      <c r="A36" s="6" t="s">
        <v>371</v>
      </c>
      <c r="B36" s="67" t="s">
        <v>554</v>
      </c>
      <c r="C36" s="45"/>
      <c r="D36" s="45"/>
      <c r="E36" s="45"/>
      <c r="F36" s="49" t="s">
        <v>554</v>
      </c>
      <c r="H36" s="67" t="s">
        <v>555</v>
      </c>
      <c r="I36" s="67" t="s">
        <v>556</v>
      </c>
      <c r="J36" s="67" t="s">
        <v>557</v>
      </c>
      <c r="K36" s="67" t="s">
        <v>558</v>
      </c>
      <c r="L36" s="49" t="s">
        <v>559</v>
      </c>
    </row>
    <row r="37" spans="1:12" ht="12.75">
      <c r="A37" s="6" t="s">
        <v>374</v>
      </c>
      <c r="B37" s="67" t="s">
        <v>484</v>
      </c>
      <c r="C37" s="45"/>
      <c r="D37" s="45"/>
      <c r="E37" s="45"/>
      <c r="F37" s="49" t="s">
        <v>484</v>
      </c>
      <c r="H37" s="67" t="s">
        <v>490</v>
      </c>
      <c r="I37" s="67" t="s">
        <v>555</v>
      </c>
      <c r="J37" s="67" t="s">
        <v>484</v>
      </c>
      <c r="K37" s="67" t="s">
        <v>486</v>
      </c>
      <c r="L37" s="49" t="s">
        <v>489</v>
      </c>
    </row>
    <row r="38" spans="1:12" ht="12.75">
      <c r="A38" s="6" t="s">
        <v>377</v>
      </c>
      <c r="B38" s="67" t="s">
        <v>560</v>
      </c>
      <c r="C38" s="45"/>
      <c r="D38" s="45"/>
      <c r="E38" s="45"/>
      <c r="F38" s="49" t="s">
        <v>560</v>
      </c>
      <c r="H38" s="67" t="s">
        <v>484</v>
      </c>
      <c r="I38" s="67" t="s">
        <v>555</v>
      </c>
      <c r="J38" s="67" t="s">
        <v>552</v>
      </c>
      <c r="K38" s="67" t="s">
        <v>485</v>
      </c>
      <c r="L38" s="49" t="s">
        <v>561</v>
      </c>
    </row>
    <row r="39" spans="1:12" ht="12.75">
      <c r="A39" s="6" t="s">
        <v>381</v>
      </c>
      <c r="B39" s="67" t="s">
        <v>562</v>
      </c>
      <c r="C39" s="45"/>
      <c r="D39" s="45"/>
      <c r="E39" s="45"/>
      <c r="F39" s="49" t="s">
        <v>562</v>
      </c>
      <c r="H39" s="67" t="s">
        <v>563</v>
      </c>
      <c r="I39" s="67" t="s">
        <v>564</v>
      </c>
      <c r="J39" s="67" t="s">
        <v>565</v>
      </c>
      <c r="K39" s="67" t="s">
        <v>566</v>
      </c>
      <c r="L39" s="49" t="s">
        <v>567</v>
      </c>
    </row>
    <row r="40" spans="1:12" ht="14.25">
      <c r="A40" s="64" t="s">
        <v>431</v>
      </c>
      <c r="B40" s="67" t="s">
        <v>568</v>
      </c>
      <c r="C40" s="45"/>
      <c r="D40" s="45"/>
      <c r="E40" s="45"/>
      <c r="F40" s="49" t="s">
        <v>568</v>
      </c>
      <c r="H40" s="67" t="s">
        <v>569</v>
      </c>
      <c r="I40" s="67" t="s">
        <v>570</v>
      </c>
      <c r="J40" s="67" t="s">
        <v>571</v>
      </c>
      <c r="K40" s="67" t="s">
        <v>572</v>
      </c>
      <c r="L40" s="49" t="s">
        <v>573</v>
      </c>
    </row>
    <row r="41" spans="1:12" ht="12.75">
      <c r="A41" s="65" t="s">
        <v>440</v>
      </c>
      <c r="B41" s="49" t="s">
        <v>574</v>
      </c>
      <c r="C41" s="49"/>
      <c r="D41" s="49"/>
      <c r="E41" s="49"/>
      <c r="F41" s="49" t="s">
        <v>574</v>
      </c>
      <c r="H41" s="49" t="s">
        <v>575</v>
      </c>
      <c r="I41" s="49" t="s">
        <v>576</v>
      </c>
      <c r="J41" s="49" t="s">
        <v>577</v>
      </c>
      <c r="K41" s="49" t="s">
        <v>578</v>
      </c>
      <c r="L41" s="49" t="s">
        <v>579</v>
      </c>
    </row>
    <row r="42" spans="1:12" ht="12.75">
      <c r="A42" s="52" t="s">
        <v>386</v>
      </c>
      <c r="B42" s="49" t="s">
        <v>580</v>
      </c>
      <c r="C42" s="49"/>
      <c r="D42" s="49"/>
      <c r="E42" s="49"/>
      <c r="F42" s="49" t="s">
        <v>580</v>
      </c>
      <c r="H42" s="49" t="s">
        <v>581</v>
      </c>
      <c r="I42" s="49" t="s">
        <v>582</v>
      </c>
      <c r="J42" s="49" t="s">
        <v>583</v>
      </c>
      <c r="K42" s="49" t="s">
        <v>584</v>
      </c>
      <c r="L42" s="49" t="s">
        <v>585</v>
      </c>
    </row>
    <row r="44" ht="12.75">
      <c r="A44" t="s">
        <v>207</v>
      </c>
    </row>
    <row r="45" ht="12.75">
      <c r="A45" t="s">
        <v>208</v>
      </c>
    </row>
    <row r="46" ht="12.75">
      <c r="A46" s="130" t="s">
        <v>209</v>
      </c>
    </row>
    <row r="47" ht="12.75">
      <c r="A47" t="s">
        <v>210</v>
      </c>
    </row>
  </sheetData>
  <printOptions/>
  <pageMargins left="0.75" right="0.75" top="1" bottom="1" header="0.5" footer="0.5"/>
  <pageSetup fitToHeight="1" fitToWidth="1" horizontalDpi="1200" verticalDpi="12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SIFMA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 Gross</dc:creator>
  <cp:keywords/>
  <dc:description/>
  <cp:lastModifiedBy>Nathaniel Emodi</cp:lastModifiedBy>
  <cp:lastPrinted>2008-06-12T17:33:38Z</cp:lastPrinted>
  <dcterms:created xsi:type="dcterms:W3CDTF">2008-01-25T18:37:27Z</dcterms:created>
  <dcterms:modified xsi:type="dcterms:W3CDTF">2008-06-20T08:45:33Z</dcterms:modified>
  <cp:category/>
  <cp:version/>
  <cp:contentType/>
  <cp:contentStatus/>
</cp:coreProperties>
</file>